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 (Nitoves)\Anna Nitoveskonsulterna\Svenskt Vatten\Mallar,Powerpoint\Produktblad\"/>
    </mc:Choice>
  </mc:AlternateContent>
  <xr:revisionPtr revIDLastSave="0" documentId="8_{1AECC5A0-2624-48C0-8414-0CD6ECDAF16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aktablad" sheetId="3" r:id="rId1"/>
    <sheet name="Underlag, ej för utskrift" sheetId="4" r:id="rId2"/>
  </sheets>
  <definedNames>
    <definedName name="_ftn1" localSheetId="0">Faktablad!#REF!</definedName>
    <definedName name="_ftn2" localSheetId="0">Faktablad!#REF!</definedName>
    <definedName name="_ftnref1" localSheetId="0">Faktablad!#REF!</definedName>
    <definedName name="_ftnref2" localSheetId="0">Faktablad!#REF!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4" l="1"/>
  <c r="A4" i="4" s="1"/>
  <c r="H4" i="4" l="1"/>
  <c r="G4" i="4"/>
  <c r="F4" i="4"/>
  <c r="E4" i="4"/>
  <c r="D4" i="4"/>
  <c r="C4" i="4"/>
  <c r="B4" i="4"/>
  <c r="E6" i="4" l="1"/>
  <c r="D22" i="3" l="1"/>
  <c r="D21" i="3"/>
  <c r="D23" i="3"/>
  <c r="E38" i="3"/>
  <c r="D38" i="3"/>
  <c r="C38" i="3"/>
  <c r="H38" i="3"/>
  <c r="F38" i="3"/>
  <c r="B38" i="3"/>
  <c r="G38" i="3"/>
</calcChain>
</file>

<file path=xl/sharedStrings.xml><?xml version="1.0" encoding="utf-8"?>
<sst xmlns="http://schemas.openxmlformats.org/spreadsheetml/2006/main" count="73" uniqueCount="54">
  <si>
    <t xml:space="preserve">Produktblad </t>
  </si>
  <si>
    <t>Certifikatsinnehavare, namn:</t>
  </si>
  <si>
    <t>Certifikatsinnehavare, adress:</t>
  </si>
  <si>
    <t>Reningsverk, namn:</t>
  </si>
  <si>
    <t>Certifikatsnummer:</t>
  </si>
  <si>
    <t>Slampartiets märkning:</t>
  </si>
  <si>
    <t>Produktionsperiod:</t>
  </si>
  <si>
    <t>Partiets mängd, ton:</t>
  </si>
  <si>
    <t>Slambehandling:</t>
  </si>
  <si>
    <t>Lagringsplats:</t>
  </si>
  <si>
    <t>Kadmium/fosfor-kvot:</t>
  </si>
  <si>
    <t>mg/kg</t>
  </si>
  <si>
    <t>Slamgiva, ton slam/ha, 5 år:</t>
  </si>
  <si>
    <t>ton/ha</t>
  </si>
  <si>
    <t>Slamgiva, ton slam/ha, 1 år:</t>
  </si>
  <si>
    <t>Maximal fosforgiva:</t>
  </si>
  <si>
    <t>kg per ha och år</t>
  </si>
  <si>
    <t>Växtnäringstillförsel, kg/ha år:</t>
  </si>
  <si>
    <r>
      <t>Totalfosfor (P</t>
    </r>
    <r>
      <rPr>
        <vertAlign val="subscript"/>
        <sz val="12"/>
        <color theme="1"/>
        <rFont val="Times New Roman"/>
        <family val="1"/>
      </rPr>
      <t>tot</t>
    </r>
    <r>
      <rPr>
        <sz val="12"/>
        <color theme="1"/>
        <rFont val="Times New Roman"/>
        <family val="1"/>
      </rPr>
      <t>)</t>
    </r>
  </si>
  <si>
    <r>
      <t>Totalkväve (N</t>
    </r>
    <r>
      <rPr>
        <vertAlign val="subscript"/>
        <sz val="12"/>
        <color theme="1"/>
        <rFont val="Times New Roman"/>
        <family val="1"/>
      </rPr>
      <t>tot</t>
    </r>
    <r>
      <rPr>
        <sz val="12"/>
        <color theme="1"/>
        <rFont val="Times New Roman"/>
        <family val="1"/>
      </rPr>
      <t>)</t>
    </r>
  </si>
  <si>
    <r>
      <t>Ammoniumkväve (NH</t>
    </r>
    <r>
      <rPr>
        <vertAlign val="subscript"/>
        <sz val="12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>-N)</t>
    </r>
  </si>
  <si>
    <t>Slampartiets analysvärden</t>
  </si>
  <si>
    <t>pH</t>
  </si>
  <si>
    <t>TS-halt</t>
  </si>
  <si>
    <t>Org halt (glödgförlust)</t>
  </si>
  <si>
    <r>
      <t>P</t>
    </r>
    <r>
      <rPr>
        <vertAlign val="subscript"/>
        <sz val="11"/>
        <color theme="1"/>
        <rFont val="Calibri"/>
        <family val="2"/>
        <scheme val="minor"/>
      </rPr>
      <t>tot</t>
    </r>
  </si>
  <si>
    <r>
      <t>N</t>
    </r>
    <r>
      <rPr>
        <vertAlign val="subscript"/>
        <sz val="11"/>
        <color theme="1"/>
        <rFont val="Calibri"/>
        <family val="2"/>
        <scheme val="minor"/>
      </rPr>
      <t>tot</t>
    </r>
  </si>
  <si>
    <r>
      <t>NH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-N</t>
    </r>
  </si>
  <si>
    <t>%</t>
  </si>
  <si>
    <t>% av TS</t>
  </si>
  <si>
    <t>g/kg TS</t>
  </si>
  <si>
    <t>Slampartiets analysvärden, mg/kg TS</t>
  </si>
  <si>
    <t>Metall</t>
  </si>
  <si>
    <t>Bly</t>
  </si>
  <si>
    <t>Kadmium</t>
  </si>
  <si>
    <t>Koppar</t>
  </si>
  <si>
    <t>Krom</t>
  </si>
  <si>
    <t>Kvicksilver</t>
  </si>
  <si>
    <t>Nickel</t>
  </si>
  <si>
    <t>Zink</t>
  </si>
  <si>
    <t>Gränsvärde*</t>
  </si>
  <si>
    <t>Analysvärde</t>
  </si>
  <si>
    <t>Tillförsel av lagreglerade spårelement till mark, g/ha och år</t>
  </si>
  <si>
    <t>Tillförsel</t>
  </si>
  <si>
    <t>Denna färg indikerar vilket ämne som är begränsande för givan</t>
  </si>
  <si>
    <t xml:space="preserve">Angivna gränsvärden är de som finns i svensk lagstiftning observera att Revaq i vissa fall har hårdare krav </t>
  </si>
  <si>
    <t>Salmonella, provtagningsdatum och resultat av analys:</t>
  </si>
  <si>
    <t>Kontaktperson vid reningsverket:</t>
  </si>
  <si>
    <t>Telefon:</t>
  </si>
  <si>
    <t xml:space="preserve">Datum: </t>
  </si>
  <si>
    <t>Signatur:</t>
  </si>
  <si>
    <t>Begränsande för givan (ton/ha)</t>
  </si>
  <si>
    <t>Fosfor</t>
  </si>
  <si>
    <t>Minsta värdet som är begränsande för givan: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</si>
</sst>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rgb="FF000000"/>
      <name val="Tahoma"/>
      <family val="2"/>
    </font>
    <font>
      <vertAlign val="subscript"/>
      <sz val="11"/>
      <color theme="1"/>
      <name val="Calibri"/>
      <family val="2"/>
      <scheme val="minor"/>
    </font>
    <font>
      <vertAlign val="subscript"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6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1" fontId="1" fillId="0" borderId="0" xfId="0" applyNumberFormat="1" applyFont="1" applyAlignment="1" applyProtection="1">
      <alignment vertical="center"/>
      <protection locked="0"/>
    </xf>
    <xf numFmtId="0" fontId="7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Protection="1"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64" fontId="6" fillId="0" borderId="4" xfId="0" applyNumberFormat="1" applyFont="1" applyBorder="1" applyAlignment="1" applyProtection="1">
      <alignment horizontal="center" vertical="center"/>
      <protection locked="0"/>
    </xf>
    <xf numFmtId="2" fontId="6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164" fontId="6" fillId="0" borderId="0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Protection="1">
      <protection locked="0"/>
    </xf>
    <xf numFmtId="1" fontId="1" fillId="0" borderId="1" xfId="0" applyNumberFormat="1" applyFont="1" applyBorder="1" applyAlignment="1" applyProtection="1">
      <alignment horizontal="center" vertical="center"/>
    </xf>
    <xf numFmtId="1" fontId="6" fillId="0" borderId="3" xfId="0" applyNumberFormat="1" applyFont="1" applyBorder="1" applyAlignment="1" applyProtection="1">
      <alignment horizontal="center" vertical="center"/>
    </xf>
    <xf numFmtId="1" fontId="7" fillId="0" borderId="0" xfId="0" applyNumberFormat="1" applyFont="1" applyAlignment="1" applyProtection="1">
      <alignment horizontal="right"/>
    </xf>
    <xf numFmtId="164" fontId="7" fillId="0" borderId="0" xfId="0" applyNumberFormat="1" applyFont="1" applyAlignment="1" applyProtection="1">
      <alignment horizontal="right"/>
    </xf>
    <xf numFmtId="1" fontId="7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1" fontId="1" fillId="0" borderId="0" xfId="0" applyNumberFormat="1" applyFont="1" applyBorder="1" applyAlignment="1" applyProtection="1">
      <alignment horizontal="center" vertical="center"/>
    </xf>
    <xf numFmtId="0" fontId="3" fillId="0" borderId="0" xfId="0" applyFont="1" applyFill="1" applyProtection="1">
      <protection locked="0"/>
    </xf>
    <xf numFmtId="0" fontId="9" fillId="0" borderId="0" xfId="0" applyFont="1"/>
    <xf numFmtId="0" fontId="5" fillId="0" borderId="0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</xf>
    <xf numFmtId="2" fontId="6" fillId="0" borderId="3" xfId="0" applyNumberFormat="1" applyFont="1" applyBorder="1" applyAlignment="1" applyProtection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10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038225" cy="476250"/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0" y="0"/>
          <a:ext cx="1038225" cy="476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sv-SE" sz="1100"/>
            <a:t>Revaq märke</a:t>
          </a:r>
        </a:p>
      </xdr:txBody>
    </xdr:sp>
    <xdr:clientData/>
  </xdr:oneCellAnchor>
  <xdr:oneCellAnchor>
    <xdr:from>
      <xdr:col>6</xdr:col>
      <xdr:colOff>95250</xdr:colOff>
      <xdr:row>0</xdr:row>
      <xdr:rowOff>152400</xdr:rowOff>
    </xdr:from>
    <xdr:ext cx="1428750" cy="436786"/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676775" y="342900"/>
          <a:ext cx="142875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v-SE" sz="1100"/>
            <a:t>PLATS FÖR FÖRETAGSLOGGA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zoomScaleNormal="100" workbookViewId="0">
      <selection activeCell="I21" sqref="I21"/>
    </sheetView>
  </sheetViews>
  <sheetFormatPr defaultColWidth="9.140625" defaultRowHeight="14.45"/>
  <cols>
    <col min="1" max="1" width="10.28515625" style="8" customWidth="1"/>
    <col min="2" max="2" width="19.5703125" style="8" customWidth="1"/>
    <col min="3" max="3" width="12.28515625" style="8" customWidth="1"/>
    <col min="4" max="4" width="9.28515625" style="8" customWidth="1"/>
    <col min="5" max="6" width="9.28515625" style="8" bestFit="1" customWidth="1"/>
    <col min="7" max="7" width="9.5703125" style="8" customWidth="1"/>
    <col min="8" max="8" width="9.28515625" style="8" bestFit="1" customWidth="1"/>
    <col min="9" max="9" width="10" style="8" customWidth="1"/>
    <col min="10" max="16384" width="9.140625" style="8"/>
  </cols>
  <sheetData>
    <row r="1" spans="1:8">
      <c r="A1" s="7"/>
      <c r="B1" s="7"/>
      <c r="C1" s="7"/>
      <c r="D1" s="7"/>
      <c r="E1" s="7"/>
      <c r="F1" s="7"/>
      <c r="G1" s="7"/>
      <c r="H1" s="7"/>
    </row>
    <row r="2" spans="1:8" ht="20.100000000000001">
      <c r="A2" s="7"/>
      <c r="B2" s="7"/>
      <c r="C2" s="9"/>
      <c r="D2" s="7"/>
      <c r="E2" s="7"/>
      <c r="F2" s="7"/>
      <c r="G2" s="7"/>
      <c r="H2" s="7"/>
    </row>
    <row r="3" spans="1:8">
      <c r="A3" s="7"/>
      <c r="B3" s="7"/>
      <c r="C3" s="7"/>
      <c r="D3" s="7"/>
      <c r="E3" s="7"/>
      <c r="F3" s="7"/>
      <c r="G3" s="7"/>
      <c r="H3" s="7"/>
    </row>
    <row r="4" spans="1:8" ht="20.100000000000001">
      <c r="A4" s="10" t="s">
        <v>0</v>
      </c>
      <c r="B4" s="7"/>
      <c r="C4" s="7"/>
      <c r="D4" s="7"/>
      <c r="E4" s="7"/>
      <c r="F4" s="7"/>
      <c r="G4" s="7"/>
      <c r="H4" s="7"/>
    </row>
    <row r="5" spans="1:8">
      <c r="A5" s="7"/>
      <c r="B5" s="7"/>
      <c r="C5" s="7"/>
      <c r="D5" s="7"/>
      <c r="E5" s="7"/>
      <c r="F5" s="7"/>
      <c r="G5" s="7"/>
      <c r="H5" s="7"/>
    </row>
    <row r="6" spans="1:8" ht="15">
      <c r="A6" s="14" t="s">
        <v>1</v>
      </c>
      <c r="B6" s="14"/>
      <c r="C6" s="7"/>
      <c r="D6" s="7"/>
      <c r="E6" s="7"/>
      <c r="F6" s="7"/>
      <c r="G6" s="7"/>
      <c r="H6" s="7"/>
    </row>
    <row r="7" spans="1:8" ht="15">
      <c r="A7" s="14" t="s">
        <v>2</v>
      </c>
      <c r="B7" s="14"/>
      <c r="C7" s="7"/>
      <c r="D7" s="7"/>
      <c r="E7" s="7"/>
      <c r="F7" s="7"/>
      <c r="G7" s="7"/>
      <c r="H7" s="7"/>
    </row>
    <row r="8" spans="1:8" ht="15">
      <c r="A8" s="14" t="s">
        <v>3</v>
      </c>
      <c r="B8" s="14"/>
      <c r="C8" s="7"/>
      <c r="D8" s="7"/>
      <c r="E8" s="7"/>
      <c r="F8" s="7"/>
      <c r="G8" s="7"/>
      <c r="H8" s="7"/>
    </row>
    <row r="9" spans="1:8" ht="15">
      <c r="A9" s="14" t="s">
        <v>4</v>
      </c>
      <c r="B9" s="14"/>
      <c r="C9" s="7"/>
      <c r="D9" s="7"/>
      <c r="E9" s="7"/>
      <c r="F9" s="14" t="s">
        <v>5</v>
      </c>
      <c r="G9" s="7"/>
      <c r="H9" s="7"/>
    </row>
    <row r="10" spans="1:8" ht="15">
      <c r="A10" s="14" t="s">
        <v>6</v>
      </c>
      <c r="B10" s="14"/>
      <c r="C10" s="7"/>
      <c r="D10" s="7"/>
      <c r="E10" s="7"/>
      <c r="F10" s="14" t="s">
        <v>7</v>
      </c>
      <c r="G10" s="7"/>
      <c r="H10" s="7"/>
    </row>
    <row r="11" spans="1:8" ht="15">
      <c r="A11" s="14" t="s">
        <v>8</v>
      </c>
      <c r="B11" s="14"/>
      <c r="C11" s="7"/>
      <c r="D11" s="7"/>
      <c r="E11" s="7"/>
      <c r="F11" s="7"/>
      <c r="G11" s="7"/>
      <c r="H11" s="7"/>
    </row>
    <row r="12" spans="1:8" ht="15">
      <c r="A12" s="14" t="s">
        <v>9</v>
      </c>
      <c r="B12" s="14"/>
      <c r="C12" s="19"/>
      <c r="D12" s="7"/>
      <c r="E12" s="7"/>
      <c r="F12" s="7"/>
      <c r="G12" s="7"/>
      <c r="H12" s="7"/>
    </row>
    <row r="13" spans="1:8" ht="15">
      <c r="A13" s="14" t="s">
        <v>10</v>
      </c>
      <c r="B13" s="14"/>
      <c r="C13" s="40"/>
      <c r="D13" s="7" t="s">
        <v>11</v>
      </c>
      <c r="E13" s="7"/>
      <c r="F13" s="7"/>
      <c r="G13" s="7"/>
      <c r="H13" s="7"/>
    </row>
    <row r="14" spans="1:8" s="12" customFormat="1" ht="15">
      <c r="A14" s="14" t="s">
        <v>12</v>
      </c>
      <c r="B14" s="14"/>
      <c r="C14" s="40"/>
      <c r="D14" s="12" t="s">
        <v>13</v>
      </c>
      <c r="E14" s="7"/>
      <c r="G14" s="7"/>
      <c r="H14" s="7"/>
    </row>
    <row r="15" spans="1:8" ht="15">
      <c r="A15" s="14" t="s">
        <v>14</v>
      </c>
      <c r="B15" s="14"/>
      <c r="C15" s="41"/>
      <c r="D15" s="8" t="s">
        <v>13</v>
      </c>
      <c r="F15" s="7"/>
      <c r="G15" s="7"/>
      <c r="H15" s="7"/>
    </row>
    <row r="16" spans="1:8" ht="15">
      <c r="A16" s="14" t="s">
        <v>15</v>
      </c>
      <c r="B16" s="14"/>
      <c r="C16" s="42"/>
      <c r="D16" s="7" t="s">
        <v>16</v>
      </c>
      <c r="E16" s="7"/>
      <c r="F16" s="7"/>
      <c r="G16" s="7"/>
      <c r="H16" s="7"/>
    </row>
    <row r="17" spans="1:9" ht="15">
      <c r="A17" s="14"/>
      <c r="B17" s="14"/>
      <c r="C17" s="42"/>
      <c r="D17" s="7"/>
      <c r="E17" s="7"/>
      <c r="F17" s="7"/>
      <c r="G17" s="7"/>
      <c r="H17" s="7"/>
    </row>
    <row r="18" spans="1:9" ht="15">
      <c r="A18" s="43"/>
      <c r="B18" s="14"/>
      <c r="C18" s="42"/>
      <c r="D18" s="7"/>
      <c r="E18" s="7"/>
      <c r="F18" s="7"/>
      <c r="G18" s="7"/>
      <c r="H18" s="7"/>
    </row>
    <row r="19" spans="1:9" ht="15.6">
      <c r="A19" s="11"/>
      <c r="B19" s="13"/>
      <c r="C19" s="7"/>
      <c r="D19" s="7"/>
      <c r="E19" s="7"/>
      <c r="F19" s="7"/>
      <c r="G19" s="7"/>
      <c r="H19" s="7"/>
    </row>
    <row r="20" spans="1:9" ht="16.5" customHeight="1" thickBot="1">
      <c r="A20" s="14" t="s">
        <v>17</v>
      </c>
      <c r="B20" s="15"/>
      <c r="C20" s="7"/>
      <c r="D20" s="7"/>
      <c r="E20" s="7"/>
      <c r="F20" s="16"/>
      <c r="G20" s="17"/>
      <c r="H20" s="7"/>
    </row>
    <row r="21" spans="1:9" ht="18" thickBot="1">
      <c r="A21" s="58" t="s">
        <v>18</v>
      </c>
      <c r="B21" s="59"/>
      <c r="C21" s="60"/>
      <c r="D21" s="38">
        <f>D27*(C15*(B27/100))</f>
        <v>0</v>
      </c>
      <c r="E21" s="11"/>
      <c r="F21" s="17"/>
      <c r="G21" s="17"/>
      <c r="H21" s="7"/>
    </row>
    <row r="22" spans="1:9" ht="18" thickBot="1">
      <c r="A22" s="58" t="s">
        <v>19</v>
      </c>
      <c r="B22" s="59"/>
      <c r="C22" s="60"/>
      <c r="D22" s="38">
        <f>E27*$C$15*($B$27/100)</f>
        <v>0</v>
      </c>
      <c r="E22" s="11"/>
      <c r="F22" s="18"/>
      <c r="G22" s="17"/>
      <c r="H22" s="7"/>
    </row>
    <row r="23" spans="1:9" ht="18" thickBot="1">
      <c r="A23" s="58" t="s">
        <v>20</v>
      </c>
      <c r="B23" s="59"/>
      <c r="C23" s="60"/>
      <c r="D23" s="38">
        <f>F27*$C$15*($B$27/100)</f>
        <v>0</v>
      </c>
      <c r="E23" s="11"/>
      <c r="F23" s="7"/>
      <c r="G23" s="7"/>
      <c r="H23" s="7"/>
    </row>
    <row r="24" spans="1:9" ht="15.6">
      <c r="A24" s="44"/>
      <c r="B24" s="44"/>
      <c r="C24" s="44"/>
      <c r="D24" s="45"/>
      <c r="E24" s="11"/>
      <c r="F24" s="7"/>
      <c r="G24" s="7"/>
      <c r="H24" s="7"/>
    </row>
    <row r="25" spans="1:9" ht="15" thickBot="1">
      <c r="A25" s="19" t="s">
        <v>21</v>
      </c>
      <c r="B25" s="7"/>
      <c r="C25" s="7"/>
      <c r="D25" s="7"/>
      <c r="E25" s="7"/>
      <c r="F25" s="7"/>
      <c r="H25" s="17"/>
    </row>
    <row r="26" spans="1:9" ht="38.25" customHeight="1" thickBot="1">
      <c r="A26" s="20" t="s">
        <v>22</v>
      </c>
      <c r="B26" s="20" t="s">
        <v>23</v>
      </c>
      <c r="C26" s="57" t="s">
        <v>24</v>
      </c>
      <c r="D26" s="20" t="s">
        <v>25</v>
      </c>
      <c r="E26" s="20" t="s">
        <v>26</v>
      </c>
      <c r="F26" s="20" t="s">
        <v>27</v>
      </c>
      <c r="H26" s="48"/>
      <c r="I26" s="48"/>
    </row>
    <row r="27" spans="1:9" ht="15" thickBot="1">
      <c r="A27" s="21"/>
      <c r="B27" s="54"/>
      <c r="C27" s="49"/>
      <c r="D27" s="49"/>
      <c r="E27" s="49"/>
      <c r="F27" s="49"/>
      <c r="H27" s="24"/>
      <c r="I27" s="24"/>
    </row>
    <row r="28" spans="1:9" ht="15" thickBot="1">
      <c r="A28" s="21"/>
      <c r="B28" s="21" t="s">
        <v>28</v>
      </c>
      <c r="C28" s="21" t="s">
        <v>29</v>
      </c>
      <c r="D28" s="21" t="s">
        <v>30</v>
      </c>
      <c r="E28" s="21" t="s">
        <v>30</v>
      </c>
      <c r="F28" s="21" t="s">
        <v>30</v>
      </c>
      <c r="H28" s="24"/>
      <c r="I28" s="24"/>
    </row>
    <row r="29" spans="1:9">
      <c r="A29" s="22"/>
      <c r="B29" s="23"/>
      <c r="C29" s="23"/>
      <c r="D29" s="23"/>
      <c r="E29" s="23"/>
      <c r="F29" s="23"/>
      <c r="G29" s="24"/>
      <c r="H29" s="24"/>
    </row>
    <row r="30" spans="1:9" ht="15" thickBot="1">
      <c r="A30" s="25" t="s">
        <v>31</v>
      </c>
      <c r="C30" s="26"/>
      <c r="D30" s="26"/>
      <c r="E30" s="26"/>
      <c r="F30" s="26"/>
      <c r="G30" s="26"/>
      <c r="H30" s="26"/>
    </row>
    <row r="31" spans="1:9" ht="15" thickBot="1">
      <c r="A31" s="20" t="s">
        <v>32</v>
      </c>
      <c r="B31" s="20" t="s">
        <v>33</v>
      </c>
      <c r="C31" s="27" t="s">
        <v>34</v>
      </c>
      <c r="D31" s="27" t="s">
        <v>35</v>
      </c>
      <c r="E31" s="27" t="s">
        <v>36</v>
      </c>
      <c r="F31" s="27" t="s">
        <v>37</v>
      </c>
      <c r="G31" s="27" t="s">
        <v>38</v>
      </c>
      <c r="H31" s="27" t="s">
        <v>39</v>
      </c>
    </row>
    <row r="32" spans="1:9" ht="15" thickBot="1">
      <c r="A32" s="28" t="s">
        <v>40</v>
      </c>
      <c r="B32" s="29">
        <v>100</v>
      </c>
      <c r="C32" s="31">
        <v>2</v>
      </c>
      <c r="D32" s="30">
        <v>600</v>
      </c>
      <c r="E32" s="30">
        <v>100</v>
      </c>
      <c r="F32" s="30">
        <v>2.5</v>
      </c>
      <c r="G32" s="30">
        <v>50</v>
      </c>
      <c r="H32" s="30">
        <v>800</v>
      </c>
    </row>
    <row r="33" spans="1:8" ht="15" thickBot="1">
      <c r="A33" s="28" t="s">
        <v>41</v>
      </c>
      <c r="B33" s="29"/>
      <c r="C33" s="30"/>
      <c r="D33" s="30"/>
      <c r="E33" s="30"/>
      <c r="F33" s="30"/>
      <c r="G33" s="30"/>
      <c r="H33" s="30"/>
    </row>
    <row r="35" spans="1:8" ht="15" thickBot="1">
      <c r="A35" s="19" t="s">
        <v>42</v>
      </c>
      <c r="B35" s="19"/>
      <c r="C35" s="7"/>
      <c r="D35" s="7"/>
      <c r="F35" s="7"/>
      <c r="G35" s="19"/>
      <c r="H35" s="7"/>
    </row>
    <row r="36" spans="1:8" ht="15" thickBot="1">
      <c r="A36" s="20" t="s">
        <v>32</v>
      </c>
      <c r="B36" s="20" t="s">
        <v>33</v>
      </c>
      <c r="C36" s="27" t="s">
        <v>34</v>
      </c>
      <c r="D36" s="27" t="s">
        <v>35</v>
      </c>
      <c r="E36" s="27" t="s">
        <v>36</v>
      </c>
      <c r="F36" s="27" t="s">
        <v>37</v>
      </c>
      <c r="G36" s="27" t="s">
        <v>38</v>
      </c>
      <c r="H36" s="27" t="s">
        <v>39</v>
      </c>
    </row>
    <row r="37" spans="1:8" ht="15" thickBot="1">
      <c r="A37" s="28" t="s">
        <v>40</v>
      </c>
      <c r="B37" s="29">
        <v>25</v>
      </c>
      <c r="C37" s="32">
        <v>0.75</v>
      </c>
      <c r="D37" s="30">
        <v>300</v>
      </c>
      <c r="E37" s="30">
        <v>40</v>
      </c>
      <c r="F37" s="30">
        <v>1.5</v>
      </c>
      <c r="G37" s="30">
        <v>25</v>
      </c>
      <c r="H37" s="30">
        <v>600</v>
      </c>
    </row>
    <row r="38" spans="1:8" ht="15" thickBot="1">
      <c r="A38" s="28" t="s">
        <v>43</v>
      </c>
      <c r="B38" s="51">
        <f t="shared" ref="B38:D38" si="0">$C$15*B33*($B$27/100)</f>
        <v>0</v>
      </c>
      <c r="C38" s="51">
        <f>$C$15*C33*($B$27/100)</f>
        <v>0</v>
      </c>
      <c r="D38" s="39">
        <f t="shared" si="0"/>
        <v>0</v>
      </c>
      <c r="E38" s="50">
        <f>$C$15*E33*($B$27/100)</f>
        <v>0</v>
      </c>
      <c r="F38" s="51">
        <f>$C$15*F33*($B$27/100)</f>
        <v>0</v>
      </c>
      <c r="G38" s="50">
        <f>$C$15*G33*($B$27/100)</f>
        <v>0</v>
      </c>
      <c r="H38" s="39">
        <f>$C$15*H33*($B$27/100)</f>
        <v>0</v>
      </c>
    </row>
    <row r="39" spans="1:8">
      <c r="A39" s="33"/>
      <c r="B39" s="34"/>
      <c r="C39" s="34"/>
      <c r="D39" s="34"/>
      <c r="E39" s="34"/>
      <c r="F39" s="34"/>
      <c r="G39" s="34"/>
      <c r="H39" s="34"/>
    </row>
    <row r="40" spans="1:8">
      <c r="A40" s="35"/>
      <c r="B40" s="36" t="s">
        <v>44</v>
      </c>
      <c r="C40" s="24"/>
      <c r="D40" s="24"/>
      <c r="E40" s="24"/>
      <c r="F40" s="24"/>
      <c r="G40" s="24"/>
      <c r="H40" s="24"/>
    </row>
    <row r="41" spans="1:8">
      <c r="A41" s="46"/>
      <c r="B41" s="36"/>
      <c r="C41" s="24"/>
      <c r="D41" s="24"/>
      <c r="E41" s="24"/>
      <c r="F41" s="24"/>
      <c r="G41" s="24"/>
      <c r="H41" s="24"/>
    </row>
    <row r="42" spans="1:8">
      <c r="A42" s="47" t="s">
        <v>45</v>
      </c>
      <c r="B42" s="36"/>
      <c r="C42" s="24"/>
      <c r="D42" s="24"/>
      <c r="E42" s="24"/>
      <c r="F42" s="24"/>
      <c r="G42" s="24"/>
      <c r="H42" s="24"/>
    </row>
    <row r="43" spans="1:8">
      <c r="A43" s="46"/>
      <c r="B43" s="36"/>
      <c r="C43" s="24"/>
      <c r="D43" s="24"/>
      <c r="E43" s="24"/>
      <c r="F43" s="24"/>
      <c r="G43" s="24"/>
      <c r="H43" s="24"/>
    </row>
    <row r="44" spans="1:8" ht="15">
      <c r="A44" s="14" t="s">
        <v>46</v>
      </c>
      <c r="B44" s="37"/>
      <c r="C44" s="7"/>
      <c r="D44" s="7"/>
      <c r="E44" s="7"/>
      <c r="F44" s="7"/>
      <c r="G44" s="7"/>
      <c r="H44" s="7"/>
    </row>
    <row r="45" spans="1:8" ht="15">
      <c r="A45" s="14" t="s">
        <v>47</v>
      </c>
      <c r="B45" s="7"/>
      <c r="C45" s="7"/>
      <c r="D45" s="7"/>
      <c r="E45" s="7"/>
      <c r="F45" s="14" t="s">
        <v>48</v>
      </c>
    </row>
    <row r="46" spans="1:8">
      <c r="A46" s="7"/>
      <c r="B46" s="7"/>
      <c r="C46" s="7"/>
      <c r="D46" s="7"/>
      <c r="E46" s="7"/>
      <c r="F46" s="7"/>
    </row>
    <row r="47" spans="1:8">
      <c r="A47" s="7" t="s">
        <v>49</v>
      </c>
      <c r="B47" s="7"/>
      <c r="C47" s="7"/>
      <c r="D47" s="7" t="s">
        <v>50</v>
      </c>
      <c r="E47" s="7"/>
      <c r="F47" s="7"/>
    </row>
  </sheetData>
  <mergeCells count="3">
    <mergeCell ref="A23:C23"/>
    <mergeCell ref="A21:C21"/>
    <mergeCell ref="A22:C22"/>
  </mergeCells>
  <conditionalFormatting sqref="B39:H39">
    <cfRule type="cellIs" dxfId="9" priority="26" operator="greaterThanOrEqual">
      <formula>$B$37</formula>
    </cfRule>
  </conditionalFormatting>
  <conditionalFormatting sqref="D21">
    <cfRule type="cellIs" dxfId="8" priority="14" operator="greaterThanOrEqual">
      <formula>$C$16</formula>
    </cfRule>
  </conditionalFormatting>
  <conditionalFormatting sqref="B38">
    <cfRule type="cellIs" dxfId="7" priority="7" operator="greaterThanOrEqual">
      <formula>$B$37</formula>
    </cfRule>
    <cfRule type="expression" dxfId="6" priority="8">
      <formula>$B$38&gt;$B$37</formula>
    </cfRule>
  </conditionalFormatting>
  <conditionalFormatting sqref="G38">
    <cfRule type="cellIs" dxfId="5" priority="6" operator="greaterThanOrEqual">
      <formula>$G$37</formula>
    </cfRule>
  </conditionalFormatting>
  <conditionalFormatting sqref="D38">
    <cfRule type="cellIs" dxfId="4" priority="5" operator="greaterThanOrEqual">
      <formula>$D$37</formula>
    </cfRule>
  </conditionalFormatting>
  <conditionalFormatting sqref="E38">
    <cfRule type="cellIs" dxfId="3" priority="4" operator="greaterThanOrEqual">
      <formula>$E$37</formula>
    </cfRule>
  </conditionalFormatting>
  <conditionalFormatting sqref="H38">
    <cfRule type="cellIs" dxfId="2" priority="3" operator="greaterThanOrEqual">
      <formula>$H$37</formula>
    </cfRule>
  </conditionalFormatting>
  <conditionalFormatting sqref="F38">
    <cfRule type="cellIs" dxfId="1" priority="2" operator="greaterThanOrEqual">
      <formula>$F$37</formula>
    </cfRule>
  </conditionalFormatting>
  <conditionalFormatting sqref="C38">
    <cfRule type="cellIs" dxfId="0" priority="1" operator="greaterThanOrEqual">
      <formula>$C$37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workbookViewId="0">
      <selection activeCell="A8" sqref="A8:XFD8"/>
    </sheetView>
  </sheetViews>
  <sheetFormatPr defaultRowHeight="14.45"/>
  <cols>
    <col min="1" max="1" width="10.85546875" customWidth="1"/>
    <col min="2" max="2" width="11.7109375" bestFit="1" customWidth="1"/>
    <col min="5" max="5" width="11.5703125" bestFit="1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 ht="15" thickBot="1">
      <c r="A2" s="4" t="s">
        <v>51</v>
      </c>
      <c r="B2" s="1"/>
      <c r="C2" s="1"/>
      <c r="D2" s="1"/>
      <c r="E2" s="1"/>
      <c r="F2" s="1"/>
      <c r="G2" s="1"/>
      <c r="H2" s="1"/>
      <c r="I2" s="1"/>
    </row>
    <row r="3" spans="1:9" ht="15" thickBot="1">
      <c r="A3" s="5" t="s">
        <v>52</v>
      </c>
      <c r="B3" s="3" t="s">
        <v>33</v>
      </c>
      <c r="C3" s="3" t="s">
        <v>38</v>
      </c>
      <c r="D3" s="3" t="s">
        <v>35</v>
      </c>
      <c r="E3" s="3" t="s">
        <v>36</v>
      </c>
      <c r="F3" s="3" t="s">
        <v>39</v>
      </c>
      <c r="G3" s="3" t="s">
        <v>37</v>
      </c>
      <c r="H3" s="3" t="s">
        <v>34</v>
      </c>
      <c r="I3" s="1"/>
    </row>
    <row r="4" spans="1:9" ht="15" thickBot="1">
      <c r="A4" s="55" t="e">
        <f>(((Faktablad!C16*1000)/(Faktablad!D27))/1000)/A8</f>
        <v>#DIV/0!</v>
      </c>
      <c r="B4" s="52" t="e">
        <f>(Faktablad!B37/Faktablad!B33)/Faktablad!$B$27*100</f>
        <v>#DIV/0!</v>
      </c>
      <c r="C4" s="52" t="e">
        <f>Faktablad!G37/Faktablad!G33/Faktablad!$B$27*100</f>
        <v>#DIV/0!</v>
      </c>
      <c r="D4" s="52" t="e">
        <f>Faktablad!D37/Faktablad!D33/Faktablad!$B$27*100</f>
        <v>#DIV/0!</v>
      </c>
      <c r="E4" s="52" t="e">
        <f>Faktablad!E37/Faktablad!E33/Faktablad!$B$27*100</f>
        <v>#DIV/0!</v>
      </c>
      <c r="F4" s="52" t="e">
        <f>Faktablad!H37/Faktablad!H33/Faktablad!$B$27*100</f>
        <v>#DIV/0!</v>
      </c>
      <c r="G4" s="53" t="e">
        <f>Faktablad!F37/Faktablad!F33/Faktablad!$B$27*100</f>
        <v>#DIV/0!</v>
      </c>
      <c r="H4" s="52" t="e">
        <f>Faktablad!C37/Faktablad!C33/Faktablad!$B$27*100</f>
        <v>#DIV/0!</v>
      </c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6" t="s">
        <v>53</v>
      </c>
      <c r="B6" s="1"/>
      <c r="C6" s="1"/>
      <c r="D6" s="1"/>
      <c r="E6" s="56" t="e">
        <f>MIN(A4,B4,C4,D4,E4,F4,G4,H4,I4,J26,K26,L26,M26)</f>
        <v>#DIV/0!</v>
      </c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 hidden="1">
      <c r="A8" s="1">
        <f>Faktablad!B27/100</f>
        <v>0</v>
      </c>
      <c r="B8" s="1"/>
      <c r="C8" s="1"/>
      <c r="D8" s="1"/>
      <c r="E8" s="1"/>
      <c r="F8" s="2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NOK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Cecilia Bertholds</dc:creator>
  <cp:keywords/>
  <dc:description/>
  <cp:lastModifiedBy>Anna Vestling</cp:lastModifiedBy>
  <cp:revision/>
  <dcterms:created xsi:type="dcterms:W3CDTF">2012-04-02T07:47:00Z</dcterms:created>
  <dcterms:modified xsi:type="dcterms:W3CDTF">2024-09-19T20:05:07Z</dcterms:modified>
  <cp:category/>
  <cp:contentStatus/>
</cp:coreProperties>
</file>