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9810" windowHeight="7215" activeTab="1"/>
  </bookViews>
  <sheets>
    <sheet name="Beskrivning" sheetId="2" r:id="rId1"/>
    <sheet name="Specifik magasinsvolym" sheetId="1" r:id="rId2"/>
  </sheets>
  <calcPr calcId="14562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8" i="1"/>
  <c r="B7" i="1"/>
  <c r="C31" i="1" l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8" i="1" l="1"/>
  <c r="C10" i="1"/>
  <c r="C12" i="1"/>
  <c r="C17" i="1" s="1"/>
  <c r="C22" i="1" s="1"/>
  <c r="C27" i="1" s="1"/>
  <c r="C14" i="1"/>
  <c r="C19" i="1" s="1"/>
  <c r="C24" i="1" s="1"/>
  <c r="C29" i="1" s="1"/>
  <c r="C7" i="1"/>
  <c r="C9" i="1"/>
  <c r="C11" i="1"/>
  <c r="C16" i="1" s="1"/>
  <c r="C21" i="1" s="1"/>
  <c r="C26" i="1" s="1"/>
  <c r="C13" i="1"/>
  <c r="C18" i="1" s="1"/>
  <c r="C23" i="1" s="1"/>
  <c r="C28" i="1" s="1"/>
  <c r="C15" i="1"/>
  <c r="C20" i="1" s="1"/>
  <c r="C25" i="1" s="1"/>
  <c r="C30" i="1" s="1"/>
  <c r="B4" i="1" l="1"/>
  <c r="E4" i="1" s="1"/>
</calcChain>
</file>

<file path=xl/sharedStrings.xml><?xml version="1.0" encoding="utf-8"?>
<sst xmlns="http://schemas.openxmlformats.org/spreadsheetml/2006/main" count="28" uniqueCount="26">
  <si>
    <r>
      <t>Avtappning
l/s ha</t>
    </r>
    <r>
      <rPr>
        <vertAlign val="subscript"/>
        <sz val="10"/>
        <rFont val="Arial"/>
        <family val="2"/>
      </rPr>
      <t>red</t>
    </r>
  </si>
  <si>
    <t>Rinntid
minuter</t>
  </si>
  <si>
    <t>Återkomsttid
månader</t>
  </si>
  <si>
    <t>V</t>
  </si>
  <si>
    <r>
      <t>t</t>
    </r>
    <r>
      <rPr>
        <b/>
        <vertAlign val="subscript"/>
        <sz val="10"/>
        <rFont val="Arial"/>
        <family val="2"/>
      </rPr>
      <t>regn</t>
    </r>
  </si>
  <si>
    <r>
      <t>i</t>
    </r>
    <r>
      <rPr>
        <b/>
        <vertAlign val="subscript"/>
        <sz val="10"/>
        <rFont val="Arial"/>
        <family val="2"/>
      </rPr>
      <t>regn</t>
    </r>
  </si>
  <si>
    <t>Inmatning av data i gula fält.</t>
  </si>
  <si>
    <t>Läs av specifik magasinsvolym i gröna fältet</t>
  </si>
  <si>
    <t>Magasinsberäkning mht rinntid</t>
  </si>
  <si>
    <t>2. Uppskatta rinntiden (min).</t>
  </si>
  <si>
    <r>
      <t>1. Räkna ut ansluten hårdgjord areal (ha</t>
    </r>
    <r>
      <rPr>
        <vertAlign val="subscript"/>
        <sz val="18"/>
        <rFont val="Arial"/>
        <family val="2"/>
      </rPr>
      <t xml:space="preserve">red </t>
    </r>
    <r>
      <rPr>
        <sz val="18"/>
        <rFont val="Arial"/>
        <family val="2"/>
      </rPr>
      <t>).</t>
    </r>
  </si>
  <si>
    <t>3. Bestäm tillåten avtappning (l/s).</t>
  </si>
  <si>
    <r>
      <t>4. Beräkna specifik avtappning (l/s ha</t>
    </r>
    <r>
      <rPr>
        <vertAlign val="subscript"/>
        <sz val="18"/>
        <rFont val="Arial"/>
        <family val="2"/>
      </rPr>
      <t>red</t>
    </r>
    <r>
      <rPr>
        <sz val="18"/>
        <rFont val="Arial"/>
        <family val="2"/>
      </rPr>
      <t>)</t>
    </r>
  </si>
  <si>
    <t>7. Beräkna erforderlig magasinsvolym för olika regnvaraktigheter.</t>
  </si>
  <si>
    <r>
      <t>4. Beräkna specifik avtappning (l/s ha</t>
    </r>
    <r>
      <rPr>
        <vertAlign val="subscript"/>
        <sz val="12"/>
        <rFont val="Arial"/>
        <family val="2"/>
      </rPr>
      <t>red</t>
    </r>
    <r>
      <rPr>
        <sz val="12"/>
        <rFont val="Arial"/>
        <family val="2"/>
      </rPr>
      <t>)</t>
    </r>
  </si>
  <si>
    <t>5. Bestäm dimensionerande återkomsttid (mån).</t>
  </si>
  <si>
    <r>
      <t>Erforderlig magasins-
volym, m</t>
    </r>
    <r>
      <rPr>
        <vertAlign val="superscript"/>
        <sz val="10"/>
        <rFont val="Arial"/>
        <family val="2"/>
      </rPr>
      <t>3</t>
    </r>
  </si>
  <si>
    <r>
      <t>Specifik volym
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ha</t>
    </r>
    <r>
      <rPr>
        <vertAlign val="subscript"/>
        <sz val="10"/>
        <rFont val="Arial"/>
        <family val="2"/>
      </rPr>
      <t>red</t>
    </r>
  </si>
  <si>
    <t>Klimat-faktor</t>
  </si>
  <si>
    <t xml:space="preserve">6. Bestäm klimatfaktor </t>
  </si>
  <si>
    <t xml:space="preserve">7. Läs av erforderlig magasinsvolym </t>
  </si>
  <si>
    <t>Regnintensiteter enligt Dahlström 2010</t>
  </si>
  <si>
    <t>6. Bestäm eventuell klimatfaktor.</t>
  </si>
  <si>
    <t>5. Bestäm dimensionerande återkomsttid (månader)</t>
  </si>
  <si>
    <r>
      <t>Reducerad area, ha</t>
    </r>
    <r>
      <rPr>
        <vertAlign val="subscript"/>
        <sz val="10"/>
        <rFont val="Arial"/>
        <family val="2"/>
      </rPr>
      <t>red</t>
    </r>
  </si>
  <si>
    <r>
      <t>1. Räkna ut ansluten reducerad areal (ha</t>
    </r>
    <r>
      <rPr>
        <vertAlign val="subscript"/>
        <sz val="12"/>
        <rFont val="Arial"/>
        <family val="2"/>
      </rPr>
      <t xml:space="preserve">red </t>
    </r>
    <r>
      <rPr>
        <sz val="12"/>
        <rFont val="Arial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</si>
</sst>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vertAlign val="subscript"/>
      <sz val="18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vertAlign val="superscript"/>
      <sz val="10"/>
      <name val="Arial"/>
      <family val="2"/>
    </font>
    <font>
      <sz val="10"/>
      <color theme="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6" fillId="0" borderId="0" xfId="0" applyFont="1"/>
    <xf numFmtId="0" fontId="0" fillId="2" borderId="0" xfId="0" applyFill="1" applyBorder="1"/>
    <xf numFmtId="0" fontId="0" fillId="4" borderId="3" xfId="0" applyFill="1" applyBorder="1"/>
    <xf numFmtId="164" fontId="4" fillId="4" borderId="3" xfId="0" applyNumberFormat="1" applyFont="1" applyFill="1" applyBorder="1"/>
    <xf numFmtId="1" fontId="4" fillId="4" borderId="3" xfId="0" applyNumberFormat="1" applyFont="1" applyFill="1" applyBorder="1"/>
    <xf numFmtId="0" fontId="0" fillId="6" borderId="0" xfId="0" applyFill="1"/>
    <xf numFmtId="0" fontId="0" fillId="7" borderId="0" xfId="0" applyFill="1"/>
    <xf numFmtId="0" fontId="11" fillId="6" borderId="0" xfId="0" applyFont="1" applyFill="1"/>
    <xf numFmtId="0" fontId="13" fillId="6" borderId="1" xfId="0" applyFont="1" applyFill="1" applyBorder="1"/>
    <xf numFmtId="0" fontId="14" fillId="6" borderId="1" xfId="0" applyFont="1" applyFill="1" applyBorder="1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5" fillId="2" borderId="7" xfId="0" applyFont="1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2" xfId="0" applyFill="1" applyBorder="1"/>
    <xf numFmtId="0" fontId="0" fillId="4" borderId="3" xfId="0" applyFill="1" applyBorder="1" applyAlignment="1">
      <alignment wrapText="1"/>
    </xf>
    <xf numFmtId="0" fontId="0" fillId="0" borderId="8" xfId="0" applyBorder="1"/>
    <xf numFmtId="0" fontId="0" fillId="0" borderId="2" xfId="0" applyBorder="1"/>
    <xf numFmtId="0" fontId="2" fillId="0" borderId="8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3" borderId="12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0" fillId="0" borderId="8" xfId="0" applyFill="1" applyBorder="1"/>
    <xf numFmtId="0" fontId="0" fillId="0" borderId="9" xfId="0" applyFill="1" applyBorder="1"/>
    <xf numFmtId="0" fontId="8" fillId="3" borderId="16" xfId="0" applyFont="1" applyFill="1" applyBorder="1"/>
    <xf numFmtId="0" fontId="8" fillId="3" borderId="17" xfId="0" applyFont="1" applyFill="1" applyBorder="1" applyAlignment="1">
      <alignment wrapText="1"/>
    </xf>
    <xf numFmtId="0" fontId="0" fillId="2" borderId="10" xfId="0" applyFill="1" applyBorder="1"/>
    <xf numFmtId="0" fontId="0" fillId="2" borderId="11" xfId="0" applyFill="1" applyBorder="1"/>
    <xf numFmtId="0" fontId="0" fillId="5" borderId="3" xfId="0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/>
    <xf numFmtId="0" fontId="14" fillId="6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EA9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Specifik magasinsvolym</a:t>
            </a:r>
          </a:p>
        </c:rich>
      </c:tx>
      <c:layout>
        <c:manualLayout>
          <c:xMode val="edge"/>
          <c:yMode val="edge"/>
          <c:x val="0.2445486136662824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2455495606223"/>
          <c:y val="0.21111156925253738"/>
          <c:w val="0.78504792312829064"/>
          <c:h val="0.642223615936666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'Specifik magasinsvolym'!$C$6</c:f>
              <c:strCache>
                <c:ptCount val="1"/>
                <c:pt idx="0">
                  <c:v>V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'Specifik magasinsvolym'!$A$7:$A$53</c:f>
              <c:numCache>
                <c:formatCode>General</c:formatCode>
                <c:ptCount val="4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</c:numCache>
            </c:numRef>
          </c:xVal>
          <c:yVal>
            <c:numRef>
              <c:f>'Specifik magasinsvolym'!$C$7:$C$53</c:f>
              <c:numCache>
                <c:formatCode>General</c:formatCode>
                <c:ptCount val="47"/>
                <c:pt idx="0">
                  <c:v>152.34984048555557</c:v>
                </c:pt>
                <c:pt idx="1">
                  <c:v>180.33365384622704</c:v>
                </c:pt>
                <c:pt idx="2">
                  <c:v>199.83099515110388</c:v>
                </c:pt>
                <c:pt idx="3">
                  <c:v>214.62044723547891</c:v>
                </c:pt>
                <c:pt idx="4">
                  <c:v>226.40431353191343</c:v>
                </c:pt>
                <c:pt idx="5">
                  <c:v>236.09851285321656</c:v>
                </c:pt>
                <c:pt idx="6">
                  <c:v>244.25360237366777</c:v>
                </c:pt>
                <c:pt idx="7">
                  <c:v>251.22680386962523</c:v>
                </c:pt>
                <c:pt idx="8">
                  <c:v>257.26327570192018</c:v>
                </c:pt>
                <c:pt idx="9">
                  <c:v>262.53867034732065</c:v>
                </c:pt>
                <c:pt idx="10">
                  <c:v>267.18320857488305</c:v>
                </c:pt>
                <c:pt idx="11">
                  <c:v>271.29614445874029</c:v>
                </c:pt>
                <c:pt idx="12">
                  <c:v>274.95488869622739</c:v>
                </c:pt>
                <c:pt idx="13">
                  <c:v>278.22099716796987</c:v>
                </c:pt>
                <c:pt idx="14">
                  <c:v>281.14423556660535</c:v>
                </c:pt>
                <c:pt idx="15">
                  <c:v>283.76541784078074</c:v>
                </c:pt>
                <c:pt idx="16">
                  <c:v>286.11843756747322</c:v>
                </c:pt>
                <c:pt idx="17">
                  <c:v>288.23175311092103</c:v>
                </c:pt>
                <c:pt idx="18">
                  <c:v>290.12949401084899</c:v>
                </c:pt>
                <c:pt idx="19">
                  <c:v>291.83229902147065</c:v>
                </c:pt>
                <c:pt idx="20">
                  <c:v>293.3579603775006</c:v>
                </c:pt>
                <c:pt idx="21">
                  <c:v>294.72192573523506</c:v>
                </c:pt>
                <c:pt idx="22">
                  <c:v>295.93769396305657</c:v>
                </c:pt>
                <c:pt idx="23">
                  <c:v>297.01713065647897</c:v>
                </c:pt>
                <c:pt idx="24">
                  <c:v>297.97072217580126</c:v>
                </c:pt>
                <c:pt idx="25">
                  <c:v>298.80778205769468</c:v>
                </c:pt>
                <c:pt idx="26">
                  <c:v>299.53662013999065</c:v>
                </c:pt>
                <c:pt idx="27">
                  <c:v>300.16468220961673</c:v>
                </c:pt>
                <c:pt idx="28">
                  <c:v>300.69866613801025</c:v>
                </c:pt>
                <c:pt idx="29">
                  <c:v>301.14461910517434</c:v>
                </c:pt>
                <c:pt idx="30">
                  <c:v>301.50801949543086</c:v>
                </c:pt>
                <c:pt idx="31">
                  <c:v>301.79384627950242</c:v>
                </c:pt>
                <c:pt idx="32">
                  <c:v>302.00663811201576</c:v>
                </c:pt>
                <c:pt idx="33">
                  <c:v>302.15054392324669</c:v>
                </c:pt>
                <c:pt idx="34">
                  <c:v>302.22936643474429</c:v>
                </c:pt>
                <c:pt idx="35">
                  <c:v>302.24659975555477</c:v>
                </c:pt>
                <c:pt idx="36">
                  <c:v>302.20546200082038</c:v>
                </c:pt>
                <c:pt idx="37">
                  <c:v>302.10892370410812</c:v>
                </c:pt>
                <c:pt idx="38">
                  <c:v>301.95973265874892</c:v>
                </c:pt>
                <c:pt idx="39">
                  <c:v>301.76043571419996</c:v>
                </c:pt>
                <c:pt idx="40">
                  <c:v>301.51339796512877</c:v>
                </c:pt>
                <c:pt idx="41">
                  <c:v>301.22081969917275</c:v>
                </c:pt>
                <c:pt idx="42">
                  <c:v>300.884751410729</c:v>
                </c:pt>
                <c:pt idx="43">
                  <c:v>300.50710714000496</c:v>
                </c:pt>
                <c:pt idx="44">
                  <c:v>300.08967635688083</c:v>
                </c:pt>
                <c:pt idx="45">
                  <c:v>299.63413457624142</c:v>
                </c:pt>
                <c:pt idx="46">
                  <c:v>299.14205286406883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05376"/>
        <c:axId val="95421952"/>
      </c:scatterChart>
      <c:valAx>
        <c:axId val="94805376"/>
        <c:scaling>
          <c:orientation val="minMax"/>
          <c:max val="2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Regnvaraktighet (minuter)</a:t>
                </a:r>
              </a:p>
            </c:rich>
          </c:tx>
          <c:layout>
            <c:manualLayout>
              <c:xMode val="edge"/>
              <c:yMode val="edge"/>
              <c:x val="0.3525307711987265"/>
              <c:y val="0.90844394996874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5421952"/>
        <c:crosses val="autoZero"/>
        <c:crossBetween val="midCat"/>
        <c:majorUnit val="20"/>
        <c:minorUnit val="20"/>
      </c:valAx>
      <c:valAx>
        <c:axId val="9542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6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sv-SE" sz="16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sv-SE" sz="16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/ha</a:t>
                </a:r>
                <a:r>
                  <a:rPr lang="sv-SE" sz="167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red</a:t>
                </a:r>
              </a:p>
            </c:rich>
          </c:tx>
          <c:layout>
            <c:manualLayout>
              <c:xMode val="edge"/>
              <c:yMode val="edge"/>
              <c:x val="2.3364485981308393E-2"/>
              <c:y val="0.433334266550014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4805376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SE"/>
              <a:t>Specifik magasinsvolym</a:t>
            </a:r>
          </a:p>
        </c:rich>
      </c:tx>
      <c:layout>
        <c:manualLayout>
          <c:xMode val="edge"/>
          <c:yMode val="edge"/>
          <c:x val="0.24454861366628242"/>
          <c:y val="4.8888888888888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2455495606223"/>
          <c:y val="0.21111156925253738"/>
          <c:w val="0.78504792312829064"/>
          <c:h val="0.642223615936666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'Specifik magasinsvolym'!$C$6</c:f>
              <c:strCache>
                <c:ptCount val="1"/>
                <c:pt idx="0">
                  <c:v>V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'Specifik magasinsvolym'!$A$7:$A$293</c:f>
              <c:numCache>
                <c:formatCode>General</c:formatCode>
                <c:ptCount val="28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65</c:v>
                </c:pt>
                <c:pt idx="12">
                  <c:v>70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90</c:v>
                </c:pt>
                <c:pt idx="17">
                  <c:v>95</c:v>
                </c:pt>
                <c:pt idx="18">
                  <c:v>100</c:v>
                </c:pt>
                <c:pt idx="19">
                  <c:v>105</c:v>
                </c:pt>
                <c:pt idx="20">
                  <c:v>110</c:v>
                </c:pt>
                <c:pt idx="21">
                  <c:v>115</c:v>
                </c:pt>
                <c:pt idx="22">
                  <c:v>120</c:v>
                </c:pt>
                <c:pt idx="23">
                  <c:v>125</c:v>
                </c:pt>
                <c:pt idx="24">
                  <c:v>130</c:v>
                </c:pt>
                <c:pt idx="25">
                  <c:v>135</c:v>
                </c:pt>
                <c:pt idx="26">
                  <c:v>140</c:v>
                </c:pt>
                <c:pt idx="27">
                  <c:v>145</c:v>
                </c:pt>
                <c:pt idx="28">
                  <c:v>150</c:v>
                </c:pt>
                <c:pt idx="29">
                  <c:v>155</c:v>
                </c:pt>
                <c:pt idx="30">
                  <c:v>160</c:v>
                </c:pt>
                <c:pt idx="31">
                  <c:v>165</c:v>
                </c:pt>
                <c:pt idx="32">
                  <c:v>170</c:v>
                </c:pt>
                <c:pt idx="33">
                  <c:v>175</c:v>
                </c:pt>
                <c:pt idx="34">
                  <c:v>180</c:v>
                </c:pt>
                <c:pt idx="35">
                  <c:v>185</c:v>
                </c:pt>
                <c:pt idx="36">
                  <c:v>190</c:v>
                </c:pt>
                <c:pt idx="37">
                  <c:v>195</c:v>
                </c:pt>
                <c:pt idx="38">
                  <c:v>200</c:v>
                </c:pt>
                <c:pt idx="39">
                  <c:v>205</c:v>
                </c:pt>
                <c:pt idx="40">
                  <c:v>210</c:v>
                </c:pt>
                <c:pt idx="41">
                  <c:v>215</c:v>
                </c:pt>
                <c:pt idx="42">
                  <c:v>220</c:v>
                </c:pt>
                <c:pt idx="43">
                  <c:v>225</c:v>
                </c:pt>
                <c:pt idx="44">
                  <c:v>230</c:v>
                </c:pt>
                <c:pt idx="45">
                  <c:v>235</c:v>
                </c:pt>
                <c:pt idx="46">
                  <c:v>240</c:v>
                </c:pt>
                <c:pt idx="47">
                  <c:v>245</c:v>
                </c:pt>
                <c:pt idx="48">
                  <c:v>250</c:v>
                </c:pt>
                <c:pt idx="49">
                  <c:v>255</c:v>
                </c:pt>
                <c:pt idx="50">
                  <c:v>260</c:v>
                </c:pt>
                <c:pt idx="51">
                  <c:v>265</c:v>
                </c:pt>
                <c:pt idx="52">
                  <c:v>270</c:v>
                </c:pt>
                <c:pt idx="53">
                  <c:v>275</c:v>
                </c:pt>
                <c:pt idx="54">
                  <c:v>280</c:v>
                </c:pt>
                <c:pt idx="55">
                  <c:v>285</c:v>
                </c:pt>
                <c:pt idx="56">
                  <c:v>290</c:v>
                </c:pt>
                <c:pt idx="57">
                  <c:v>295</c:v>
                </c:pt>
                <c:pt idx="58">
                  <c:v>300</c:v>
                </c:pt>
                <c:pt idx="59">
                  <c:v>305</c:v>
                </c:pt>
                <c:pt idx="60">
                  <c:v>310</c:v>
                </c:pt>
                <c:pt idx="61">
                  <c:v>315</c:v>
                </c:pt>
                <c:pt idx="62">
                  <c:v>320</c:v>
                </c:pt>
                <c:pt idx="63">
                  <c:v>325</c:v>
                </c:pt>
                <c:pt idx="64">
                  <c:v>330</c:v>
                </c:pt>
                <c:pt idx="65">
                  <c:v>335</c:v>
                </c:pt>
                <c:pt idx="66">
                  <c:v>340</c:v>
                </c:pt>
                <c:pt idx="67">
                  <c:v>345</c:v>
                </c:pt>
                <c:pt idx="68">
                  <c:v>350</c:v>
                </c:pt>
                <c:pt idx="69">
                  <c:v>355</c:v>
                </c:pt>
                <c:pt idx="70">
                  <c:v>360</c:v>
                </c:pt>
                <c:pt idx="71">
                  <c:v>365</c:v>
                </c:pt>
                <c:pt idx="72">
                  <c:v>370</c:v>
                </c:pt>
                <c:pt idx="73">
                  <c:v>375</c:v>
                </c:pt>
                <c:pt idx="74">
                  <c:v>380</c:v>
                </c:pt>
                <c:pt idx="75">
                  <c:v>385</c:v>
                </c:pt>
                <c:pt idx="76">
                  <c:v>390</c:v>
                </c:pt>
                <c:pt idx="77">
                  <c:v>395</c:v>
                </c:pt>
                <c:pt idx="78">
                  <c:v>400</c:v>
                </c:pt>
                <c:pt idx="79">
                  <c:v>405</c:v>
                </c:pt>
                <c:pt idx="80">
                  <c:v>410</c:v>
                </c:pt>
                <c:pt idx="81">
                  <c:v>415</c:v>
                </c:pt>
                <c:pt idx="82">
                  <c:v>420</c:v>
                </c:pt>
                <c:pt idx="83">
                  <c:v>425</c:v>
                </c:pt>
                <c:pt idx="84">
                  <c:v>430</c:v>
                </c:pt>
                <c:pt idx="85">
                  <c:v>435</c:v>
                </c:pt>
                <c:pt idx="86">
                  <c:v>440</c:v>
                </c:pt>
                <c:pt idx="87">
                  <c:v>445</c:v>
                </c:pt>
                <c:pt idx="88">
                  <c:v>450</c:v>
                </c:pt>
                <c:pt idx="89">
                  <c:v>455</c:v>
                </c:pt>
                <c:pt idx="90">
                  <c:v>460</c:v>
                </c:pt>
                <c:pt idx="91">
                  <c:v>465</c:v>
                </c:pt>
                <c:pt idx="92">
                  <c:v>470</c:v>
                </c:pt>
                <c:pt idx="93">
                  <c:v>475</c:v>
                </c:pt>
                <c:pt idx="94">
                  <c:v>480</c:v>
                </c:pt>
                <c:pt idx="95">
                  <c:v>485</c:v>
                </c:pt>
                <c:pt idx="96">
                  <c:v>490</c:v>
                </c:pt>
                <c:pt idx="97">
                  <c:v>495</c:v>
                </c:pt>
                <c:pt idx="98">
                  <c:v>500</c:v>
                </c:pt>
                <c:pt idx="99">
                  <c:v>505</c:v>
                </c:pt>
                <c:pt idx="100">
                  <c:v>510</c:v>
                </c:pt>
                <c:pt idx="101">
                  <c:v>515</c:v>
                </c:pt>
                <c:pt idx="102">
                  <c:v>520</c:v>
                </c:pt>
                <c:pt idx="103">
                  <c:v>525</c:v>
                </c:pt>
                <c:pt idx="104">
                  <c:v>530</c:v>
                </c:pt>
                <c:pt idx="105">
                  <c:v>535</c:v>
                </c:pt>
                <c:pt idx="106">
                  <c:v>540</c:v>
                </c:pt>
                <c:pt idx="107">
                  <c:v>545</c:v>
                </c:pt>
                <c:pt idx="108">
                  <c:v>550</c:v>
                </c:pt>
                <c:pt idx="109">
                  <c:v>555</c:v>
                </c:pt>
                <c:pt idx="110">
                  <c:v>560</c:v>
                </c:pt>
                <c:pt idx="111">
                  <c:v>565</c:v>
                </c:pt>
                <c:pt idx="112">
                  <c:v>570</c:v>
                </c:pt>
                <c:pt idx="113">
                  <c:v>575</c:v>
                </c:pt>
                <c:pt idx="114">
                  <c:v>580</c:v>
                </c:pt>
                <c:pt idx="115">
                  <c:v>585</c:v>
                </c:pt>
                <c:pt idx="116">
                  <c:v>590</c:v>
                </c:pt>
                <c:pt idx="117">
                  <c:v>595</c:v>
                </c:pt>
                <c:pt idx="118">
                  <c:v>600</c:v>
                </c:pt>
                <c:pt idx="119">
                  <c:v>605</c:v>
                </c:pt>
                <c:pt idx="120">
                  <c:v>610</c:v>
                </c:pt>
                <c:pt idx="121">
                  <c:v>615</c:v>
                </c:pt>
                <c:pt idx="122">
                  <c:v>620</c:v>
                </c:pt>
                <c:pt idx="123">
                  <c:v>625</c:v>
                </c:pt>
                <c:pt idx="124">
                  <c:v>630</c:v>
                </c:pt>
                <c:pt idx="125">
                  <c:v>635</c:v>
                </c:pt>
                <c:pt idx="126">
                  <c:v>640</c:v>
                </c:pt>
                <c:pt idx="127">
                  <c:v>645</c:v>
                </c:pt>
                <c:pt idx="128">
                  <c:v>650</c:v>
                </c:pt>
                <c:pt idx="129">
                  <c:v>655</c:v>
                </c:pt>
                <c:pt idx="130">
                  <c:v>660</c:v>
                </c:pt>
                <c:pt idx="131">
                  <c:v>665</c:v>
                </c:pt>
                <c:pt idx="132">
                  <c:v>670</c:v>
                </c:pt>
                <c:pt idx="133">
                  <c:v>675</c:v>
                </c:pt>
                <c:pt idx="134">
                  <c:v>680</c:v>
                </c:pt>
                <c:pt idx="135">
                  <c:v>685</c:v>
                </c:pt>
                <c:pt idx="136">
                  <c:v>690</c:v>
                </c:pt>
                <c:pt idx="137">
                  <c:v>695</c:v>
                </c:pt>
                <c:pt idx="138">
                  <c:v>700</c:v>
                </c:pt>
                <c:pt idx="139">
                  <c:v>705</c:v>
                </c:pt>
                <c:pt idx="140">
                  <c:v>710</c:v>
                </c:pt>
                <c:pt idx="141">
                  <c:v>715</c:v>
                </c:pt>
                <c:pt idx="142">
                  <c:v>720</c:v>
                </c:pt>
                <c:pt idx="143">
                  <c:v>725</c:v>
                </c:pt>
                <c:pt idx="144">
                  <c:v>730</c:v>
                </c:pt>
                <c:pt idx="145">
                  <c:v>735</c:v>
                </c:pt>
                <c:pt idx="146">
                  <c:v>740</c:v>
                </c:pt>
                <c:pt idx="147">
                  <c:v>745</c:v>
                </c:pt>
                <c:pt idx="148">
                  <c:v>750</c:v>
                </c:pt>
                <c:pt idx="149">
                  <c:v>755</c:v>
                </c:pt>
                <c:pt idx="150">
                  <c:v>760</c:v>
                </c:pt>
                <c:pt idx="151">
                  <c:v>765</c:v>
                </c:pt>
                <c:pt idx="152">
                  <c:v>770</c:v>
                </c:pt>
                <c:pt idx="153">
                  <c:v>775</c:v>
                </c:pt>
                <c:pt idx="154">
                  <c:v>780</c:v>
                </c:pt>
                <c:pt idx="155">
                  <c:v>785</c:v>
                </c:pt>
                <c:pt idx="156">
                  <c:v>790</c:v>
                </c:pt>
                <c:pt idx="157">
                  <c:v>795</c:v>
                </c:pt>
                <c:pt idx="158">
                  <c:v>800</c:v>
                </c:pt>
                <c:pt idx="159">
                  <c:v>805</c:v>
                </c:pt>
                <c:pt idx="160">
                  <c:v>810</c:v>
                </c:pt>
                <c:pt idx="161">
                  <c:v>815</c:v>
                </c:pt>
                <c:pt idx="162">
                  <c:v>820</c:v>
                </c:pt>
                <c:pt idx="163">
                  <c:v>825</c:v>
                </c:pt>
                <c:pt idx="164">
                  <c:v>830</c:v>
                </c:pt>
                <c:pt idx="165">
                  <c:v>835</c:v>
                </c:pt>
                <c:pt idx="166">
                  <c:v>840</c:v>
                </c:pt>
                <c:pt idx="167">
                  <c:v>845</c:v>
                </c:pt>
                <c:pt idx="168">
                  <c:v>850</c:v>
                </c:pt>
                <c:pt idx="169">
                  <c:v>855</c:v>
                </c:pt>
                <c:pt idx="170">
                  <c:v>860</c:v>
                </c:pt>
                <c:pt idx="171">
                  <c:v>865</c:v>
                </c:pt>
                <c:pt idx="172">
                  <c:v>870</c:v>
                </c:pt>
                <c:pt idx="173">
                  <c:v>875</c:v>
                </c:pt>
                <c:pt idx="174">
                  <c:v>880</c:v>
                </c:pt>
                <c:pt idx="175">
                  <c:v>885</c:v>
                </c:pt>
                <c:pt idx="176">
                  <c:v>890</c:v>
                </c:pt>
                <c:pt idx="177">
                  <c:v>895</c:v>
                </c:pt>
                <c:pt idx="178">
                  <c:v>900</c:v>
                </c:pt>
                <c:pt idx="179">
                  <c:v>905</c:v>
                </c:pt>
                <c:pt idx="180">
                  <c:v>910</c:v>
                </c:pt>
                <c:pt idx="181">
                  <c:v>915</c:v>
                </c:pt>
                <c:pt idx="182">
                  <c:v>920</c:v>
                </c:pt>
                <c:pt idx="183">
                  <c:v>925</c:v>
                </c:pt>
                <c:pt idx="184">
                  <c:v>930</c:v>
                </c:pt>
                <c:pt idx="185">
                  <c:v>935</c:v>
                </c:pt>
                <c:pt idx="186">
                  <c:v>940</c:v>
                </c:pt>
                <c:pt idx="187">
                  <c:v>945</c:v>
                </c:pt>
                <c:pt idx="188">
                  <c:v>950</c:v>
                </c:pt>
                <c:pt idx="189">
                  <c:v>955</c:v>
                </c:pt>
                <c:pt idx="190">
                  <c:v>960</c:v>
                </c:pt>
                <c:pt idx="191">
                  <c:v>965</c:v>
                </c:pt>
                <c:pt idx="192">
                  <c:v>970</c:v>
                </c:pt>
                <c:pt idx="193">
                  <c:v>975</c:v>
                </c:pt>
                <c:pt idx="194">
                  <c:v>980</c:v>
                </c:pt>
                <c:pt idx="195">
                  <c:v>985</c:v>
                </c:pt>
                <c:pt idx="196">
                  <c:v>990</c:v>
                </c:pt>
                <c:pt idx="197">
                  <c:v>995</c:v>
                </c:pt>
                <c:pt idx="198">
                  <c:v>1000</c:v>
                </c:pt>
                <c:pt idx="199">
                  <c:v>1005</c:v>
                </c:pt>
                <c:pt idx="200">
                  <c:v>1010</c:v>
                </c:pt>
                <c:pt idx="201">
                  <c:v>1015</c:v>
                </c:pt>
                <c:pt idx="202">
                  <c:v>1020</c:v>
                </c:pt>
                <c:pt idx="203">
                  <c:v>1025</c:v>
                </c:pt>
                <c:pt idx="204">
                  <c:v>1030</c:v>
                </c:pt>
                <c:pt idx="205">
                  <c:v>1035</c:v>
                </c:pt>
                <c:pt idx="206">
                  <c:v>1040</c:v>
                </c:pt>
                <c:pt idx="207">
                  <c:v>1045</c:v>
                </c:pt>
                <c:pt idx="208">
                  <c:v>1050</c:v>
                </c:pt>
                <c:pt idx="209">
                  <c:v>1055</c:v>
                </c:pt>
                <c:pt idx="210">
                  <c:v>1060</c:v>
                </c:pt>
                <c:pt idx="211">
                  <c:v>1065</c:v>
                </c:pt>
                <c:pt idx="212">
                  <c:v>1070</c:v>
                </c:pt>
                <c:pt idx="213">
                  <c:v>1075</c:v>
                </c:pt>
                <c:pt idx="214">
                  <c:v>1080</c:v>
                </c:pt>
                <c:pt idx="215">
                  <c:v>1085</c:v>
                </c:pt>
                <c:pt idx="216">
                  <c:v>1090</c:v>
                </c:pt>
                <c:pt idx="217">
                  <c:v>1095</c:v>
                </c:pt>
                <c:pt idx="218">
                  <c:v>1100</c:v>
                </c:pt>
                <c:pt idx="219">
                  <c:v>1105</c:v>
                </c:pt>
                <c:pt idx="220">
                  <c:v>1110</c:v>
                </c:pt>
                <c:pt idx="221">
                  <c:v>1115</c:v>
                </c:pt>
                <c:pt idx="222">
                  <c:v>1120</c:v>
                </c:pt>
                <c:pt idx="223">
                  <c:v>1125</c:v>
                </c:pt>
                <c:pt idx="224">
                  <c:v>1130</c:v>
                </c:pt>
                <c:pt idx="225">
                  <c:v>1135</c:v>
                </c:pt>
                <c:pt idx="226">
                  <c:v>1140</c:v>
                </c:pt>
                <c:pt idx="227">
                  <c:v>1145</c:v>
                </c:pt>
                <c:pt idx="228">
                  <c:v>1150</c:v>
                </c:pt>
                <c:pt idx="229">
                  <c:v>1155</c:v>
                </c:pt>
                <c:pt idx="230">
                  <c:v>1160</c:v>
                </c:pt>
                <c:pt idx="231">
                  <c:v>1165</c:v>
                </c:pt>
                <c:pt idx="232">
                  <c:v>1170</c:v>
                </c:pt>
                <c:pt idx="233">
                  <c:v>1175</c:v>
                </c:pt>
                <c:pt idx="234">
                  <c:v>1180</c:v>
                </c:pt>
                <c:pt idx="235">
                  <c:v>1185</c:v>
                </c:pt>
                <c:pt idx="236">
                  <c:v>1190</c:v>
                </c:pt>
                <c:pt idx="237">
                  <c:v>1195</c:v>
                </c:pt>
                <c:pt idx="238">
                  <c:v>1200</c:v>
                </c:pt>
                <c:pt idx="239">
                  <c:v>1205</c:v>
                </c:pt>
                <c:pt idx="240">
                  <c:v>1210</c:v>
                </c:pt>
                <c:pt idx="241">
                  <c:v>1215</c:v>
                </c:pt>
                <c:pt idx="242">
                  <c:v>1220</c:v>
                </c:pt>
                <c:pt idx="243">
                  <c:v>1225</c:v>
                </c:pt>
                <c:pt idx="244">
                  <c:v>1230</c:v>
                </c:pt>
                <c:pt idx="245">
                  <c:v>1235</c:v>
                </c:pt>
                <c:pt idx="246">
                  <c:v>1240</c:v>
                </c:pt>
                <c:pt idx="247">
                  <c:v>1245</c:v>
                </c:pt>
                <c:pt idx="248">
                  <c:v>1250</c:v>
                </c:pt>
                <c:pt idx="249">
                  <c:v>1255</c:v>
                </c:pt>
                <c:pt idx="250">
                  <c:v>1260</c:v>
                </c:pt>
                <c:pt idx="251">
                  <c:v>1265</c:v>
                </c:pt>
                <c:pt idx="252">
                  <c:v>1270</c:v>
                </c:pt>
                <c:pt idx="253">
                  <c:v>1275</c:v>
                </c:pt>
                <c:pt idx="254">
                  <c:v>1280</c:v>
                </c:pt>
                <c:pt idx="255">
                  <c:v>1285</c:v>
                </c:pt>
                <c:pt idx="256">
                  <c:v>1290</c:v>
                </c:pt>
                <c:pt idx="257">
                  <c:v>1295</c:v>
                </c:pt>
                <c:pt idx="258">
                  <c:v>1300</c:v>
                </c:pt>
                <c:pt idx="259">
                  <c:v>1305</c:v>
                </c:pt>
                <c:pt idx="260">
                  <c:v>1310</c:v>
                </c:pt>
                <c:pt idx="261">
                  <c:v>1315</c:v>
                </c:pt>
                <c:pt idx="262">
                  <c:v>1320</c:v>
                </c:pt>
                <c:pt idx="263">
                  <c:v>1325</c:v>
                </c:pt>
                <c:pt idx="264">
                  <c:v>1330</c:v>
                </c:pt>
                <c:pt idx="265">
                  <c:v>1335</c:v>
                </c:pt>
                <c:pt idx="266">
                  <c:v>1340</c:v>
                </c:pt>
                <c:pt idx="267">
                  <c:v>1345</c:v>
                </c:pt>
                <c:pt idx="268">
                  <c:v>1350</c:v>
                </c:pt>
                <c:pt idx="269">
                  <c:v>1355</c:v>
                </c:pt>
                <c:pt idx="270">
                  <c:v>1360</c:v>
                </c:pt>
                <c:pt idx="271">
                  <c:v>1365</c:v>
                </c:pt>
                <c:pt idx="272">
                  <c:v>1370</c:v>
                </c:pt>
                <c:pt idx="273">
                  <c:v>1375</c:v>
                </c:pt>
                <c:pt idx="274">
                  <c:v>1380</c:v>
                </c:pt>
                <c:pt idx="275">
                  <c:v>1385</c:v>
                </c:pt>
                <c:pt idx="276">
                  <c:v>1390</c:v>
                </c:pt>
                <c:pt idx="277">
                  <c:v>1395</c:v>
                </c:pt>
                <c:pt idx="278">
                  <c:v>1400</c:v>
                </c:pt>
                <c:pt idx="279">
                  <c:v>1405</c:v>
                </c:pt>
                <c:pt idx="280">
                  <c:v>1410</c:v>
                </c:pt>
                <c:pt idx="281">
                  <c:v>1415</c:v>
                </c:pt>
                <c:pt idx="282">
                  <c:v>1420</c:v>
                </c:pt>
                <c:pt idx="283">
                  <c:v>1425</c:v>
                </c:pt>
                <c:pt idx="284">
                  <c:v>1430</c:v>
                </c:pt>
                <c:pt idx="285">
                  <c:v>1435</c:v>
                </c:pt>
                <c:pt idx="286">
                  <c:v>1440</c:v>
                </c:pt>
              </c:numCache>
            </c:numRef>
          </c:xVal>
          <c:yVal>
            <c:numRef>
              <c:f>'Specifik magasinsvolym'!$C$7:$C$293</c:f>
              <c:numCache>
                <c:formatCode>General</c:formatCode>
                <c:ptCount val="287"/>
                <c:pt idx="0">
                  <c:v>152.34984048555557</c:v>
                </c:pt>
                <c:pt idx="1">
                  <c:v>180.33365384622704</c:v>
                </c:pt>
                <c:pt idx="2">
                  <c:v>199.83099515110388</c:v>
                </c:pt>
                <c:pt idx="3">
                  <c:v>214.62044723547891</c:v>
                </c:pt>
                <c:pt idx="4">
                  <c:v>226.40431353191343</c:v>
                </c:pt>
                <c:pt idx="5">
                  <c:v>236.09851285321656</c:v>
                </c:pt>
                <c:pt idx="6">
                  <c:v>244.25360237366777</c:v>
                </c:pt>
                <c:pt idx="7">
                  <c:v>251.22680386962523</c:v>
                </c:pt>
                <c:pt idx="8">
                  <c:v>257.26327570192018</c:v>
                </c:pt>
                <c:pt idx="9">
                  <c:v>262.53867034732065</c:v>
                </c:pt>
                <c:pt idx="10">
                  <c:v>267.18320857488305</c:v>
                </c:pt>
                <c:pt idx="11">
                  <c:v>271.29614445874029</c:v>
                </c:pt>
                <c:pt idx="12">
                  <c:v>274.95488869622739</c:v>
                </c:pt>
                <c:pt idx="13">
                  <c:v>278.22099716796987</c:v>
                </c:pt>
                <c:pt idx="14">
                  <c:v>281.14423556660535</c:v>
                </c:pt>
                <c:pt idx="15">
                  <c:v>283.76541784078074</c:v>
                </c:pt>
                <c:pt idx="16">
                  <c:v>286.11843756747322</c:v>
                </c:pt>
                <c:pt idx="17">
                  <c:v>288.23175311092103</c:v>
                </c:pt>
                <c:pt idx="18">
                  <c:v>290.12949401084899</c:v>
                </c:pt>
                <c:pt idx="19">
                  <c:v>291.83229902147065</c:v>
                </c:pt>
                <c:pt idx="20">
                  <c:v>293.3579603775006</c:v>
                </c:pt>
                <c:pt idx="21">
                  <c:v>294.72192573523506</c:v>
                </c:pt>
                <c:pt idx="22">
                  <c:v>295.93769396305657</c:v>
                </c:pt>
                <c:pt idx="23">
                  <c:v>297.01713065647897</c:v>
                </c:pt>
                <c:pt idx="24">
                  <c:v>297.97072217580126</c:v>
                </c:pt>
                <c:pt idx="25">
                  <c:v>298.80778205769468</c:v>
                </c:pt>
                <c:pt idx="26">
                  <c:v>299.53662013999065</c:v>
                </c:pt>
                <c:pt idx="27">
                  <c:v>300.16468220961673</c:v>
                </c:pt>
                <c:pt idx="28">
                  <c:v>300.69866613801025</c:v>
                </c:pt>
                <c:pt idx="29">
                  <c:v>301.14461910517434</c:v>
                </c:pt>
                <c:pt idx="30">
                  <c:v>301.50801949543086</c:v>
                </c:pt>
                <c:pt idx="31">
                  <c:v>301.79384627950242</c:v>
                </c:pt>
                <c:pt idx="32">
                  <c:v>302.00663811201576</c:v>
                </c:pt>
                <c:pt idx="33">
                  <c:v>302.15054392324669</c:v>
                </c:pt>
                <c:pt idx="34">
                  <c:v>302.22936643474429</c:v>
                </c:pt>
                <c:pt idx="35">
                  <c:v>302.24659975555477</c:v>
                </c:pt>
                <c:pt idx="36">
                  <c:v>302.20546200082038</c:v>
                </c:pt>
                <c:pt idx="37">
                  <c:v>302.10892370410812</c:v>
                </c:pt>
                <c:pt idx="38">
                  <c:v>301.95973265874892</c:v>
                </c:pt>
                <c:pt idx="39">
                  <c:v>301.76043571419996</c:v>
                </c:pt>
                <c:pt idx="40">
                  <c:v>301.51339796512877</c:v>
                </c:pt>
                <c:pt idx="41">
                  <c:v>301.22081969917275</c:v>
                </c:pt>
                <c:pt idx="42">
                  <c:v>300.884751410729</c:v>
                </c:pt>
                <c:pt idx="43">
                  <c:v>300.50710714000496</c:v>
                </c:pt>
                <c:pt idx="44">
                  <c:v>300.08967635688083</c:v>
                </c:pt>
                <c:pt idx="45">
                  <c:v>299.63413457624142</c:v>
                </c:pt>
                <c:pt idx="46">
                  <c:v>299.14205286406883</c:v>
                </c:pt>
                <c:pt idx="47">
                  <c:v>298.61490637070091</c:v>
                </c:pt>
                <c:pt idx="48">
                  <c:v>298.05408200847535</c:v>
                </c:pt>
                <c:pt idx="49">
                  <c:v>297.46088537480932</c:v>
                </c:pt>
                <c:pt idx="50">
                  <c:v>296.83654700809637</c:v>
                </c:pt>
                <c:pt idx="51">
                  <c:v>296.18222805221046</c:v>
                </c:pt>
                <c:pt idx="52">
                  <c:v>295.49902539554529</c:v>
                </c:pt>
                <c:pt idx="53">
                  <c:v>294.78797634208325</c:v>
                </c:pt>
                <c:pt idx="54">
                  <c:v>294.05006286478368</c:v>
                </c:pt>
                <c:pt idx="55">
                  <c:v>293.28621548537063</c:v>
                </c:pt>
                <c:pt idx="56">
                  <c:v>292.49731681927545</c:v>
                </c:pt>
                <c:pt idx="57">
                  <c:v>291.68420481985402</c:v>
                </c:pt>
                <c:pt idx="58">
                  <c:v>290.84767575203711</c:v>
                </c:pt>
                <c:pt idx="59">
                  <c:v>289.98848692206116</c:v>
                </c:pt>
                <c:pt idx="60">
                  <c:v>289.10735918694849</c:v>
                </c:pt>
                <c:pt idx="61">
                  <c:v>288.20497926473934</c:v>
                </c:pt>
                <c:pt idx="62">
                  <c:v>287.28200186419178</c:v>
                </c:pt>
                <c:pt idx="63">
                  <c:v>286.33905165063572</c:v>
                </c:pt>
                <c:pt idx="64">
                  <c:v>285.37672506290079</c:v>
                </c:pt>
                <c:pt idx="65">
                  <c:v>284.39559199466896</c:v>
                </c:pt>
                <c:pt idx="66">
                  <c:v>283.39619735222794</c:v>
                </c:pt>
                <c:pt idx="67">
                  <c:v>282.3790624993872</c:v>
                </c:pt>
                <c:pt idx="68">
                  <c:v>281.34468659923266</c:v>
                </c:pt>
                <c:pt idx="69">
                  <c:v>280.29354786144864</c:v>
                </c:pt>
                <c:pt idx="70">
                  <c:v>279.2261047030828</c:v>
                </c:pt>
                <c:pt idx="71">
                  <c:v>278.14279682986756</c:v>
                </c:pt>
                <c:pt idx="72">
                  <c:v>277.04404624454617</c:v>
                </c:pt>
                <c:pt idx="73">
                  <c:v>275.93025818804728</c:v>
                </c:pt>
                <c:pt idx="74">
                  <c:v>274.80182201880541</c:v>
                </c:pt>
                <c:pt idx="75">
                  <c:v>273.65911203505277</c:v>
                </c:pt>
                <c:pt idx="76">
                  <c:v>272.50248824446777</c:v>
                </c:pt>
                <c:pt idx="77">
                  <c:v>271.33229708517894</c:v>
                </c:pt>
                <c:pt idx="78">
                  <c:v>270.14887210177358</c:v>
                </c:pt>
                <c:pt idx="79">
                  <c:v>268.9525345796398</c:v>
                </c:pt>
                <c:pt idx="80">
                  <c:v>267.74359414069374</c:v>
                </c:pt>
                <c:pt idx="81">
                  <c:v>266.52234930328564</c:v>
                </c:pt>
                <c:pt idx="82">
                  <c:v>265.28908800882795</c:v>
                </c:pt>
                <c:pt idx="83">
                  <c:v>264.04408811751608</c:v>
                </c:pt>
                <c:pt idx="84">
                  <c:v>262.78761787527509</c:v>
                </c:pt>
                <c:pt idx="85">
                  <c:v>261.51993635392836</c:v>
                </c:pt>
                <c:pt idx="86">
                  <c:v>260.24129386641067</c:v>
                </c:pt>
                <c:pt idx="87">
                  <c:v>258.95193235870261</c:v>
                </c:pt>
                <c:pt idx="88">
                  <c:v>257.65208578004126</c:v>
                </c:pt>
                <c:pt idx="89">
                  <c:v>256.34198043283823</c:v>
                </c:pt>
                <c:pt idx="90">
                  <c:v>255.02183530362092</c:v>
                </c:pt>
                <c:pt idx="91">
                  <c:v>253.69186237623174</c:v>
                </c:pt>
                <c:pt idx="92">
                  <c:v>252.35226692840192</c:v>
                </c:pt>
                <c:pt idx="93">
                  <c:v>251.00324781276336</c:v>
                </c:pt>
                <c:pt idx="94">
                  <c:v>249.64499772325846</c:v>
                </c:pt>
                <c:pt idx="95">
                  <c:v>248.2777034478554</c:v>
                </c:pt>
                <c:pt idx="96">
                  <c:v>246.90154610840796</c:v>
                </c:pt>
                <c:pt idx="97">
                  <c:v>245.51670138843119</c:v>
                </c:pt>
                <c:pt idx="98">
                  <c:v>244.12333974952574</c:v>
                </c:pt>
                <c:pt idx="99">
                  <c:v>242.72162663711322</c:v>
                </c:pt>
                <c:pt idx="100">
                  <c:v>241.31172267612428</c:v>
                </c:pt>
                <c:pt idx="101">
                  <c:v>239.89378385720775</c:v>
                </c:pt>
                <c:pt idx="102">
                  <c:v>238.46796171402482</c:v>
                </c:pt>
                <c:pt idx="103">
                  <c:v>237.03440349211704</c:v>
                </c:pt>
                <c:pt idx="104">
                  <c:v>235.59325230984166</c:v>
                </c:pt>
                <c:pt idx="105">
                  <c:v>234.14464731180826</c:v>
                </c:pt>
                <c:pt idx="106">
                  <c:v>232.68872381523363</c:v>
                </c:pt>
                <c:pt idx="107">
                  <c:v>231.22561344961136</c:v>
                </c:pt>
                <c:pt idx="108">
                  <c:v>229.75544429004572</c:v>
                </c:pt>
                <c:pt idx="109">
                  <c:v>228.27834098460906</c:v>
                </c:pt>
                <c:pt idx="110">
                  <c:v>226.79442487602572</c:v>
                </c:pt>
                <c:pt idx="111">
                  <c:v>225.303814117998</c:v>
                </c:pt>
                <c:pt idx="112">
                  <c:v>223.80662378644092</c:v>
                </c:pt>
                <c:pt idx="113">
                  <c:v>222.30296598590476</c:v>
                </c:pt>
                <c:pt idx="114">
                  <c:v>220.79294995142303</c:v>
                </c:pt>
                <c:pt idx="115">
                  <c:v>219.27668214602576</c:v>
                </c:pt>
                <c:pt idx="116">
                  <c:v>217.75426635413686</c:v>
                </c:pt>
                <c:pt idx="117">
                  <c:v>216.22580377105837</c:v>
                </c:pt>
                <c:pt idx="118">
                  <c:v>214.69139308874955</c:v>
                </c:pt>
                <c:pt idx="119">
                  <c:v>213.15113057806153</c:v>
                </c:pt>
                <c:pt idx="120">
                  <c:v>211.60511016762939</c:v>
                </c:pt>
                <c:pt idx="121">
                  <c:v>210.0534235195577</c:v>
                </c:pt>
                <c:pt idx="122">
                  <c:v>208.49616010207356</c:v>
                </c:pt>
                <c:pt idx="123">
                  <c:v>206.93340725928493</c:v>
                </c:pt>
                <c:pt idx="124">
                  <c:v>205.36525027817828</c:v>
                </c:pt>
                <c:pt idx="125">
                  <c:v>203.79177245299161</c:v>
                </c:pt>
                <c:pt idx="126">
                  <c:v>202.21305514708519</c:v>
                </c:pt>
                <c:pt idx="127">
                  <c:v>200.62917785241936</c:v>
                </c:pt>
                <c:pt idx="128">
                  <c:v>199.04021824675959</c:v>
                </c:pt>
                <c:pt idx="129">
                  <c:v>197.44625224870532</c:v>
                </c:pt>
                <c:pt idx="130">
                  <c:v>195.84735407064039</c:v>
                </c:pt>
                <c:pt idx="131">
                  <c:v>194.24359626970724</c:v>
                </c:pt>
                <c:pt idx="132">
                  <c:v>192.63504979688227</c:v>
                </c:pt>
                <c:pt idx="133">
                  <c:v>191.02178404424549</c:v>
                </c:pt>
                <c:pt idx="134">
                  <c:v>189.4038668905163</c:v>
                </c:pt>
                <c:pt idx="135">
                  <c:v>187.78136474493539</c:v>
                </c:pt>
                <c:pt idx="136">
                  <c:v>186.15434258957089</c:v>
                </c:pt>
                <c:pt idx="137">
                  <c:v>184.52286402009631</c:v>
                </c:pt>
                <c:pt idx="138">
                  <c:v>182.88699128513099</c:v>
                </c:pt>
                <c:pt idx="139">
                  <c:v>181.24678532418605</c:v>
                </c:pt>
                <c:pt idx="140">
                  <c:v>179.60230580428029</c:v>
                </c:pt>
                <c:pt idx="141">
                  <c:v>177.95361115528505</c:v>
                </c:pt>
                <c:pt idx="142">
                  <c:v>176.3007586040419</c:v>
                </c:pt>
                <c:pt idx="143">
                  <c:v>174.64380420731706</c:v>
                </c:pt>
                <c:pt idx="144">
                  <c:v>172.98280288362554</c:v>
                </c:pt>
                <c:pt idx="145">
                  <c:v>171.3178084439817</c:v>
                </c:pt>
                <c:pt idx="146">
                  <c:v>169.64887362161576</c:v>
                </c:pt>
                <c:pt idx="147">
                  <c:v>167.97605010069455</c:v>
                </c:pt>
                <c:pt idx="148">
                  <c:v>166.29938854409653</c:v>
                </c:pt>
                <c:pt idx="149">
                  <c:v>164.61893862026346</c:v>
                </c:pt>
                <c:pt idx="150">
                  <c:v>162.93474902917907</c:v>
                </c:pt>
                <c:pt idx="151">
                  <c:v>161.24686752749975</c:v>
                </c:pt>
                <c:pt idx="152">
                  <c:v>159.55534095287476</c:v>
                </c:pt>
                <c:pt idx="153">
                  <c:v>157.86021524748557</c:v>
                </c:pt>
                <c:pt idx="154">
                  <c:v>156.16153548083415</c:v>
                </c:pt>
                <c:pt idx="155">
                  <c:v>154.45934587181063</c:v>
                </c:pt>
                <c:pt idx="156">
                  <c:v>152.75368981006278</c:v>
                </c:pt>
                <c:pt idx="157">
                  <c:v>151.04460987670041</c:v>
                </c:pt>
                <c:pt idx="158">
                  <c:v>149.33214786435528</c:v>
                </c:pt>
                <c:pt idx="159">
                  <c:v>147.61634479661916</c:v>
                </c:pt>
                <c:pt idx="160">
                  <c:v>145.89724094688896</c:v>
                </c:pt>
                <c:pt idx="161">
                  <c:v>144.17487585663153</c:v>
                </c:pt>
                <c:pt idx="162">
                  <c:v>142.44928835309938</c:v>
                </c:pt>
                <c:pt idx="163">
                  <c:v>140.72051656650967</c:v>
                </c:pt>
                <c:pt idx="164">
                  <c:v>138.98859794671</c:v>
                </c:pt>
                <c:pt idx="165">
                  <c:v>137.25356927934641</c:v>
                </c:pt>
                <c:pt idx="166">
                  <c:v>135.51546670155287</c:v>
                </c:pt>
                <c:pt idx="167">
                  <c:v>133.77432571718074</c:v>
                </c:pt>
                <c:pt idx="168">
                  <c:v>132.03018121158087</c:v>
                </c:pt>
                <c:pt idx="169">
                  <c:v>130.28306746595763</c:v>
                </c:pt>
                <c:pt idx="170">
                  <c:v>128.53301817130421</c:v>
                </c:pt>
                <c:pt idx="171">
                  <c:v>126.78006644194255</c:v>
                </c:pt>
                <c:pt idx="172">
                  <c:v>125.02424482867319</c:v>
                </c:pt>
                <c:pt idx="173">
                  <c:v>123.26558533155095</c:v>
                </c:pt>
                <c:pt idx="174">
                  <c:v>121.50411941230186</c:v>
                </c:pt>
                <c:pt idx="175">
                  <c:v>119.73987800638803</c:v>
                </c:pt>
                <c:pt idx="176">
                  <c:v>117.97289153474115</c:v>
                </c:pt>
                <c:pt idx="177">
                  <c:v>116.20318991516302</c:v>
                </c:pt>
                <c:pt idx="178">
                  <c:v>114.4308025734169</c:v>
                </c:pt>
                <c:pt idx="179">
                  <c:v>112.65575845401023</c:v>
                </c:pt>
                <c:pt idx="180">
                  <c:v>110.87808603068505</c:v>
                </c:pt>
                <c:pt idx="181">
                  <c:v>109.09781331662447</c:v>
                </c:pt>
                <c:pt idx="182">
                  <c:v>107.31496787437784</c:v>
                </c:pt>
                <c:pt idx="183">
                  <c:v>105.52957682552909</c:v>
                </c:pt>
                <c:pt idx="184">
                  <c:v>103.74166686009299</c:v>
                </c:pt>
                <c:pt idx="185">
                  <c:v>101.95126424567546</c:v>
                </c:pt>
                <c:pt idx="186">
                  <c:v>100.15839483638474</c:v>
                </c:pt>
                <c:pt idx="187">
                  <c:v>98.363084081504269</c:v>
                </c:pt>
                <c:pt idx="188">
                  <c:v>96.565357033948914</c:v>
                </c:pt>
                <c:pt idx="189">
                  <c:v>94.765238358492269</c:v>
                </c:pt>
                <c:pt idx="190">
                  <c:v>92.962752339784942</c:v>
                </c:pt>
                <c:pt idx="191">
                  <c:v>91.157922890165509</c:v>
                </c:pt>
                <c:pt idx="192">
                  <c:v>89.350773557271978</c:v>
                </c:pt>
                <c:pt idx="193">
                  <c:v>87.54132753145764</c:v>
                </c:pt>
                <c:pt idx="194">
                  <c:v>85.729607653020494</c:v>
                </c:pt>
                <c:pt idx="195">
                  <c:v>83.915636419249566</c:v>
                </c:pt>
                <c:pt idx="196">
                  <c:v>82.099435991294342</c:v>
                </c:pt>
                <c:pt idx="197">
                  <c:v>80.281028200862053</c:v>
                </c:pt>
                <c:pt idx="198">
                  <c:v>78.460434556751409</c:v>
                </c:pt>
                <c:pt idx="199">
                  <c:v>76.637676251218906</c:v>
                </c:pt>
                <c:pt idx="200">
                  <c:v>74.812774166196206</c:v>
                </c:pt>
                <c:pt idx="201">
                  <c:v>72.98574887934808</c:v>
                </c:pt>
                <c:pt idx="202">
                  <c:v>71.156620669987802</c:v>
                </c:pt>
                <c:pt idx="203">
                  <c:v>69.325409524845568</c:v>
                </c:pt>
                <c:pt idx="204">
                  <c:v>67.49213514370166</c:v>
                </c:pt>
                <c:pt idx="205">
                  <c:v>65.656816944881442</c:v>
                </c:pt>
                <c:pt idx="206">
                  <c:v>63.819474070616884</c:v>
                </c:pt>
                <c:pt idx="207">
                  <c:v>61.980125392289956</c:v>
                </c:pt>
                <c:pt idx="208">
                  <c:v>60.138789515538214</c:v>
                </c:pt>
                <c:pt idx="209">
                  <c:v>58.295484785252263</c:v>
                </c:pt>
                <c:pt idx="210">
                  <c:v>56.450229290450942</c:v>
                </c:pt>
                <c:pt idx="211">
                  <c:v>54.603040869040811</c:v>
                </c:pt>
                <c:pt idx="212">
                  <c:v>52.753937112468705</c:v>
                </c:pt>
                <c:pt idx="213">
                  <c:v>50.902935370266995</c:v>
                </c:pt>
                <c:pt idx="214">
                  <c:v>49.050052754489897</c:v>
                </c:pt>
                <c:pt idx="215">
                  <c:v>47.195306144054626</c:v>
                </c:pt>
                <c:pt idx="216">
                  <c:v>45.338712188975784</c:v>
                </c:pt>
                <c:pt idx="217">
                  <c:v>43.480287314511521</c:v>
                </c:pt>
                <c:pt idx="218">
                  <c:v>41.620047725212395</c:v>
                </c:pt>
                <c:pt idx="219">
                  <c:v>39.75800940887612</c:v>
                </c:pt>
                <c:pt idx="220">
                  <c:v>37.894188140421434</c:v>
                </c:pt>
                <c:pt idx="221">
                  <c:v>36.028599485667982</c:v>
                </c:pt>
                <c:pt idx="222">
                  <c:v>34.161258805037825</c:v>
                </c:pt>
                <c:pt idx="223">
                  <c:v>32.292181257170071</c:v>
                </c:pt>
                <c:pt idx="224">
                  <c:v>30.421381802463937</c:v>
                </c:pt>
                <c:pt idx="225">
                  <c:v>28.548875206533815</c:v>
                </c:pt>
                <c:pt idx="226">
                  <c:v>26.674676043599447</c:v>
                </c:pt>
                <c:pt idx="227">
                  <c:v>24.798798699794833</c:v>
                </c:pt>
                <c:pt idx="228">
                  <c:v>22.921257376408832</c:v>
                </c:pt>
                <c:pt idx="229">
                  <c:v>21.042066093057336</c:v>
                </c:pt>
                <c:pt idx="230">
                  <c:v>19.161238690783907</c:v>
                </c:pt>
                <c:pt idx="231">
                  <c:v>17.278788835099409</c:v>
                </c:pt>
                <c:pt idx="232">
                  <c:v>15.394730018950231</c:v>
                </c:pt>
                <c:pt idx="233">
                  <c:v>13.509075565631502</c:v>
                </c:pt>
                <c:pt idx="234">
                  <c:v>11.621838631633096</c:v>
                </c:pt>
                <c:pt idx="235">
                  <c:v>9.7330322094270212</c:v>
                </c:pt>
                <c:pt idx="236">
                  <c:v>7.8426691302007612</c:v>
                </c:pt>
                <c:pt idx="237">
                  <c:v>5.9507620665278438</c:v>
                </c:pt>
                <c:pt idx="238">
                  <c:v>4.057323534988365</c:v>
                </c:pt>
                <c:pt idx="239">
                  <c:v>2.1623658987316574</c:v>
                </c:pt>
                <c:pt idx="240">
                  <c:v>0.26590136998753533</c:v>
                </c:pt>
                <c:pt idx="241">
                  <c:v>-1.6320579874724837</c:v>
                </c:pt>
                <c:pt idx="242">
                  <c:v>-3.5315002559244837</c:v>
                </c:pt>
                <c:pt idx="243">
                  <c:v>-5.432413661331462</c:v>
                </c:pt>
                <c:pt idx="244">
                  <c:v>-7.3347865710313949</c:v>
                </c:pt>
                <c:pt idx="245">
                  <c:v>-9.2386074914664018</c:v>
                </c:pt>
                <c:pt idx="246">
                  <c:v>-11.143865065964988</c:v>
                </c:pt>
                <c:pt idx="247">
                  <c:v>-13.05054807256067</c:v>
                </c:pt>
                <c:pt idx="248">
                  <c:v>-14.958645421861949</c:v>
                </c:pt>
                <c:pt idx="249">
                  <c:v>-16.868146154956804</c:v>
                </c:pt>
                <c:pt idx="250">
                  <c:v>-18.779039441364688</c:v>
                </c:pt>
                <c:pt idx="251">
                  <c:v>-20.691314577023174</c:v>
                </c:pt>
                <c:pt idx="252">
                  <c:v>-22.6049609823189</c:v>
                </c:pt>
                <c:pt idx="253">
                  <c:v>-24.519968200155091</c:v>
                </c:pt>
                <c:pt idx="254">
                  <c:v>-26.436325894055194</c:v>
                </c:pt>
                <c:pt idx="255">
                  <c:v>-28.354023846303637</c:v>
                </c:pt>
                <c:pt idx="256">
                  <c:v>-30.273051956122917</c:v>
                </c:pt>
                <c:pt idx="257">
                  <c:v>-32.19340023788925</c:v>
                </c:pt>
                <c:pt idx="258">
                  <c:v>-34.115058819374291</c:v>
                </c:pt>
                <c:pt idx="259">
                  <c:v>-36.038017940025007</c:v>
                </c:pt>
                <c:pt idx="260">
                  <c:v>-37.962267949278655</c:v>
                </c:pt>
                <c:pt idx="261">
                  <c:v>-39.887799304905521</c:v>
                </c:pt>
                <c:pt idx="262">
                  <c:v>-41.814602571382352</c:v>
                </c:pt>
                <c:pt idx="263">
                  <c:v>-43.742668418300724</c:v>
                </c:pt>
                <c:pt idx="264">
                  <c:v>-45.671987618800429</c:v>
                </c:pt>
                <c:pt idx="265">
                  <c:v>-47.602551048034314</c:v>
                </c:pt>
                <c:pt idx="266">
                  <c:v>-49.534349681661119</c:v>
                </c:pt>
                <c:pt idx="267">
                  <c:v>-51.467374594367904</c:v>
                </c:pt>
                <c:pt idx="268">
                  <c:v>-53.401616958415964</c:v>
                </c:pt>
                <c:pt idx="269">
                  <c:v>-55.337068042214106</c:v>
                </c:pt>
                <c:pt idx="270">
                  <c:v>-57.273719208922763</c:v>
                </c:pt>
                <c:pt idx="271">
                  <c:v>-59.21156191507891</c:v>
                </c:pt>
                <c:pt idx="272">
                  <c:v>-61.150587709243176</c:v>
                </c:pt>
                <c:pt idx="273">
                  <c:v>-63.090788230680317</c:v>
                </c:pt>
                <c:pt idx="274">
                  <c:v>-65.032155208056437</c:v>
                </c:pt>
                <c:pt idx="275">
                  <c:v>-66.974680458159426</c:v>
                </c:pt>
                <c:pt idx="276">
                  <c:v>-68.918355884645592</c:v>
                </c:pt>
                <c:pt idx="277">
                  <c:v>-70.863173476807816</c:v>
                </c:pt>
                <c:pt idx="278">
                  <c:v>-72.809125308363988</c:v>
                </c:pt>
                <c:pt idx="279">
                  <c:v>-74.756203536268757</c:v>
                </c:pt>
                <c:pt idx="280">
                  <c:v>-76.704400399543786</c:v>
                </c:pt>
                <c:pt idx="281">
                  <c:v>-78.653708218129466</c:v>
                </c:pt>
                <c:pt idx="282">
                  <c:v>-80.604119391760037</c:v>
                </c:pt>
                <c:pt idx="283">
                  <c:v>-82.555626398853391</c:v>
                </c:pt>
                <c:pt idx="284">
                  <c:v>-84.508221795420667</c:v>
                </c:pt>
                <c:pt idx="285">
                  <c:v>-86.461898214000016</c:v>
                </c:pt>
                <c:pt idx="286">
                  <c:v>-88.416648362602089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42432"/>
        <c:axId val="95444352"/>
      </c:scatterChart>
      <c:valAx>
        <c:axId val="95442432"/>
        <c:scaling>
          <c:orientation val="minMax"/>
          <c:max val="14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Regnvaraktighet (minuter)</a:t>
                </a:r>
              </a:p>
            </c:rich>
          </c:tx>
          <c:layout>
            <c:manualLayout>
              <c:xMode val="edge"/>
              <c:yMode val="edge"/>
              <c:x val="0.3525307711987265"/>
              <c:y val="0.90844394996874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5444352"/>
        <c:crosses val="autoZero"/>
        <c:crossBetween val="midCat"/>
        <c:majorUnit val="120"/>
        <c:minorUnit val="60"/>
      </c:valAx>
      <c:valAx>
        <c:axId val="954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6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sv-SE" sz="167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sv-SE" sz="16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/ha</a:t>
                </a:r>
                <a:r>
                  <a:rPr lang="sv-SE" sz="167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red</a:t>
                </a:r>
              </a:p>
            </c:rich>
          </c:tx>
          <c:layout>
            <c:manualLayout>
              <c:xMode val="edge"/>
              <c:yMode val="edge"/>
              <c:x val="2.3364485981308393E-2"/>
              <c:y val="0.433334266550014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95442432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15874</xdr:rowOff>
    </xdr:from>
    <xdr:to>
      <xdr:col>7</xdr:col>
      <xdr:colOff>1419225</xdr:colOff>
      <xdr:row>30</xdr:row>
      <xdr:rowOff>76200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4</xdr:row>
      <xdr:rowOff>19050</xdr:rowOff>
    </xdr:from>
    <xdr:to>
      <xdr:col>10</xdr:col>
      <xdr:colOff>0</xdr:colOff>
      <xdr:row>30</xdr:row>
      <xdr:rowOff>73026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30</xdr:row>
      <xdr:rowOff>85725</xdr:rowOff>
    </xdr:from>
    <xdr:to>
      <xdr:col>7</xdr:col>
      <xdr:colOff>1428750</xdr:colOff>
      <xdr:row>47</xdr:row>
      <xdr:rowOff>38100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050" y="5524500"/>
          <a:ext cx="6267450" cy="270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Detta EXCEL-exempel har utarbetats av Gilbert Svensson, SP Urban Water Management, och kan laddas ned utan kostnad från Svenskt Vattens hemsida. 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Underlaget i form av ekvationer och parametrar mm redovisas i Svenskt Vatten Publikation 110 ”Avledning av dag-, drän och spillvatten”. 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Eventuella frågor besvaras av Gilbert Svensson. (gilbert.svensson@sp.se eller gilbert.l.svensson@telia.com).</a:t>
          </a: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OBSERVERA All tillämpning av dessa EXCEL-exempel sker helt på eget ansvar, inklusive bedömning av resultatens rimlighet. Svenskt Vatten påtar sig inget ansvar för eventuella felaktigheter eller felaktig användning av dessa exempel.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P110 utgavs januari 2016 och kan beställas via Vattenbokhandeln på denna hemsida.</a:t>
          </a: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defaultRowHeight="23.25" x14ac:dyDescent="0.35"/>
  <cols>
    <col min="1" max="1" width="122.7109375" style="3" customWidth="1"/>
  </cols>
  <sheetData>
    <row r="1" spans="1:1" ht="24.75" x14ac:dyDescent="0.4">
      <c r="A1" s="3" t="s">
        <v>10</v>
      </c>
    </row>
    <row r="2" spans="1:1" x14ac:dyDescent="0.35">
      <c r="A2" s="3" t="s">
        <v>9</v>
      </c>
    </row>
    <row r="3" spans="1:1" x14ac:dyDescent="0.35">
      <c r="A3" s="3" t="s">
        <v>11</v>
      </c>
    </row>
    <row r="4" spans="1:1" ht="24.75" x14ac:dyDescent="0.4">
      <c r="A4" s="3" t="s">
        <v>12</v>
      </c>
    </row>
    <row r="5" spans="1:1" x14ac:dyDescent="0.35">
      <c r="A5" s="3" t="s">
        <v>23</v>
      </c>
    </row>
    <row r="6" spans="1:1" x14ac:dyDescent="0.35">
      <c r="A6" s="3" t="s">
        <v>22</v>
      </c>
    </row>
    <row r="7" spans="1:1" x14ac:dyDescent="0.35">
      <c r="A7" s="3" t="s">
        <v>13</v>
      </c>
    </row>
  </sheetData>
  <sheetProtection password="C5DB" sheet="1" objects="1" scenarios="1" selectLockedCells="1"/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02"/>
  <sheetViews>
    <sheetView tabSelected="1" zoomScaleNormal="100" workbookViewId="0">
      <selection activeCell="A2" sqref="A2"/>
    </sheetView>
  </sheetViews>
  <sheetFormatPr defaultRowHeight="12.75" x14ac:dyDescent="0.2"/>
  <cols>
    <col min="1" max="1" width="14.42578125" customWidth="1"/>
    <col min="4" max="4" width="12.140625" customWidth="1"/>
    <col min="5" max="5" width="9.7109375" customWidth="1"/>
    <col min="8" max="8" width="21.7109375" customWidth="1"/>
    <col min="9" max="9" width="52" customWidth="1"/>
    <col min="10" max="10" width="50.140625" customWidth="1"/>
  </cols>
  <sheetData>
    <row r="1" spans="1:58" ht="29.25" customHeight="1" x14ac:dyDescent="0.35">
      <c r="A1" s="13" t="s">
        <v>0</v>
      </c>
      <c r="B1" s="13" t="s">
        <v>1</v>
      </c>
      <c r="C1" s="14" t="s">
        <v>18</v>
      </c>
      <c r="D1" s="13" t="s">
        <v>2</v>
      </c>
      <c r="E1" s="15" t="s">
        <v>24</v>
      </c>
      <c r="F1" s="16" t="s">
        <v>8</v>
      </c>
      <c r="G1" s="17"/>
      <c r="H1" s="18"/>
      <c r="I1" s="27" t="s">
        <v>25</v>
      </c>
      <c r="J1" s="28" t="s">
        <v>14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spans="1:58" ht="15" x14ac:dyDescent="0.2">
      <c r="A2" s="38">
        <v>10</v>
      </c>
      <c r="B2" s="38">
        <v>10</v>
      </c>
      <c r="C2" s="39">
        <v>1.2</v>
      </c>
      <c r="D2" s="38">
        <v>120</v>
      </c>
      <c r="E2" s="38">
        <v>2</v>
      </c>
      <c r="F2" s="4" t="s">
        <v>6</v>
      </c>
      <c r="G2" s="4"/>
      <c r="H2" s="19"/>
      <c r="I2" s="29" t="s">
        <v>9</v>
      </c>
      <c r="J2" s="30" t="s">
        <v>15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ht="17.25" customHeight="1" x14ac:dyDescent="0.2">
      <c r="A3" s="5"/>
      <c r="B3" s="5"/>
      <c r="C3" s="5"/>
      <c r="D3" s="5"/>
      <c r="E3" s="5"/>
      <c r="F3" s="4" t="s">
        <v>21</v>
      </c>
      <c r="G3" s="4"/>
      <c r="H3" s="19"/>
      <c r="I3" s="29" t="s">
        <v>11</v>
      </c>
      <c r="J3" s="31" t="s">
        <v>19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spans="1:58" ht="33.75" customHeight="1" x14ac:dyDescent="0.3">
      <c r="A4" s="20" t="s">
        <v>17</v>
      </c>
      <c r="B4" s="6">
        <f>MAX(C7:C293)</f>
        <v>302.24659975555477</v>
      </c>
      <c r="C4" s="40" t="s">
        <v>16</v>
      </c>
      <c r="D4" s="41"/>
      <c r="E4" s="7">
        <f>B4*E2</f>
        <v>604.49319951110954</v>
      </c>
      <c r="F4" s="36" t="s">
        <v>7</v>
      </c>
      <c r="G4" s="36"/>
      <c r="H4" s="37"/>
      <c r="I4" s="34"/>
      <c r="J4" s="35" t="s">
        <v>20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spans="1:58" x14ac:dyDescent="0.2">
      <c r="A5" s="21"/>
      <c r="B5" s="1"/>
      <c r="C5" s="1"/>
      <c r="D5" s="1"/>
      <c r="E5" s="1"/>
      <c r="F5" s="1"/>
      <c r="G5" s="1"/>
      <c r="H5" s="22"/>
      <c r="I5" s="21"/>
      <c r="J5" s="22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spans="1:58" ht="14.25" x14ac:dyDescent="0.25">
      <c r="A6" s="23" t="s">
        <v>4</v>
      </c>
      <c r="B6" s="2" t="s">
        <v>5</v>
      </c>
      <c r="C6" s="2" t="s">
        <v>3</v>
      </c>
      <c r="D6" s="1"/>
      <c r="E6" s="1"/>
      <c r="F6" s="1"/>
      <c r="G6" s="1"/>
      <c r="H6" s="22"/>
      <c r="I6" s="21"/>
      <c r="J6" s="2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spans="1:58" x14ac:dyDescent="0.2">
      <c r="A7" s="21">
        <v>10</v>
      </c>
      <c r="B7" s="1">
        <f>$C$2*(190*$D$2^(1/3)*(LN($A7)/$A7^0.98)+2)</f>
        <v>273.55083804690781</v>
      </c>
      <c r="C7" s="1">
        <f>0.06*(B7*A7-$A$2*A7-$A$2*$B$2+$A$2^2*$B$2/B7)</f>
        <v>152.34984048555557</v>
      </c>
      <c r="D7" s="1"/>
      <c r="E7" s="1"/>
      <c r="F7" s="1"/>
      <c r="G7" s="1"/>
      <c r="H7" s="22"/>
      <c r="I7" s="21"/>
      <c r="J7" s="22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58" x14ac:dyDescent="0.2">
      <c r="A8" s="21">
        <v>15</v>
      </c>
      <c r="B8" s="1">
        <f>$C$2*(190*$D$2^(1/3)*(LN($A8)/$A8^0.98)+2)</f>
        <v>216.72979047194684</v>
      </c>
      <c r="C8" s="1">
        <f t="shared" ref="C8:C71" si="0">0.06*(B8*A8-$A$2*A8-$A$2*$B$2+$A$2^2*$B$2/B8)</f>
        <v>180.33365384622704</v>
      </c>
      <c r="D8" s="1"/>
      <c r="E8" s="1"/>
      <c r="F8" s="1"/>
      <c r="G8" s="1"/>
      <c r="H8" s="22"/>
      <c r="I8" s="32"/>
      <c r="J8" s="2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2">
      <c r="A9" s="21">
        <v>20</v>
      </c>
      <c r="B9" s="1">
        <f t="shared" ref="B9:B72" si="1">$C$2*(190*$D$2^(1/3)*(LN($A9)/$A9^0.98)+2)</f>
        <v>181.24996717365943</v>
      </c>
      <c r="C9" s="1">
        <f t="shared" si="0"/>
        <v>199.83099515110388</v>
      </c>
      <c r="D9" s="1"/>
      <c r="E9" s="1"/>
      <c r="F9" s="1"/>
      <c r="G9" s="1"/>
      <c r="H9" s="22"/>
      <c r="I9" s="32"/>
      <c r="J9" s="22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58" x14ac:dyDescent="0.2">
      <c r="A10" s="21">
        <v>25</v>
      </c>
      <c r="B10" s="1">
        <f t="shared" si="1"/>
        <v>156.82523716857497</v>
      </c>
      <c r="C10" s="1">
        <f t="shared" si="0"/>
        <v>214.62044723547891</v>
      </c>
      <c r="D10" s="1"/>
      <c r="E10" s="1"/>
      <c r="F10" s="1"/>
      <c r="G10" s="1"/>
      <c r="H10" s="22"/>
      <c r="I10" s="32"/>
      <c r="J10" s="2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58" x14ac:dyDescent="0.2">
      <c r="A11" s="21">
        <v>30</v>
      </c>
      <c r="B11" s="1">
        <f t="shared" si="1"/>
        <v>138.87348088975313</v>
      </c>
      <c r="C11" s="1">
        <f t="shared" si="0"/>
        <v>226.40431353191343</v>
      </c>
      <c r="D11" s="1"/>
      <c r="E11" s="1"/>
      <c r="F11" s="1"/>
      <c r="G11" s="1"/>
      <c r="H11" s="22"/>
      <c r="I11" s="32"/>
      <c r="J11" s="22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58" x14ac:dyDescent="0.2">
      <c r="A12" s="21">
        <v>35</v>
      </c>
      <c r="B12" s="1">
        <f t="shared" si="1"/>
        <v>125.05653802909272</v>
      </c>
      <c r="C12" s="1">
        <f t="shared" si="0"/>
        <v>236.09851285321656</v>
      </c>
      <c r="D12" s="1"/>
      <c r="E12" s="1"/>
      <c r="F12" s="1"/>
      <c r="G12" s="1"/>
      <c r="H12" s="22"/>
      <c r="I12" s="32"/>
      <c r="J12" s="2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58" x14ac:dyDescent="0.2">
      <c r="A13" s="21">
        <v>40</v>
      </c>
      <c r="B13" s="1">
        <f t="shared" si="1"/>
        <v>114.05313824951607</v>
      </c>
      <c r="C13" s="1">
        <f t="shared" si="0"/>
        <v>244.25360237366777</v>
      </c>
      <c r="D13" s="1"/>
      <c r="E13" s="1"/>
      <c r="F13" s="1"/>
      <c r="G13" s="1"/>
      <c r="H13" s="22"/>
      <c r="I13" s="32"/>
      <c r="J13" s="22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spans="1:58" x14ac:dyDescent="0.2">
      <c r="A14" s="21">
        <v>45</v>
      </c>
      <c r="B14" s="1">
        <f t="shared" si="1"/>
        <v>105.05766256883538</v>
      </c>
      <c r="C14" s="1">
        <f t="shared" si="0"/>
        <v>251.22680386962523</v>
      </c>
      <c r="D14" s="1"/>
      <c r="E14" s="1"/>
      <c r="F14" s="1"/>
      <c r="G14" s="1"/>
      <c r="H14" s="22"/>
      <c r="I14" s="32"/>
      <c r="J14" s="2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58" x14ac:dyDescent="0.2">
      <c r="A15" s="21">
        <v>50</v>
      </c>
      <c r="B15" s="1">
        <f t="shared" si="1"/>
        <v>97.549400909749167</v>
      </c>
      <c r="C15" s="1">
        <f t="shared" si="0"/>
        <v>257.26327570192018</v>
      </c>
      <c r="D15" s="1"/>
      <c r="E15" s="1"/>
      <c r="F15" s="1"/>
      <c r="G15" s="1"/>
      <c r="H15" s="22"/>
      <c r="I15" s="32"/>
      <c r="J15" s="22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58" x14ac:dyDescent="0.2">
      <c r="A16" s="21">
        <v>55</v>
      </c>
      <c r="B16" s="1">
        <f t="shared" si="1"/>
        <v>91.175940000503644</v>
      </c>
      <c r="C16" s="1">
        <f t="shared" si="0"/>
        <v>262.53867034732065</v>
      </c>
      <c r="D16" s="1"/>
      <c r="E16" s="1"/>
      <c r="F16" s="1"/>
      <c r="G16" s="1"/>
      <c r="H16" s="22"/>
      <c r="I16" s="32"/>
      <c r="J16" s="2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8" x14ac:dyDescent="0.2">
      <c r="A17" s="21">
        <v>60</v>
      </c>
      <c r="B17" s="1">
        <f t="shared" si="1"/>
        <v>85.689724425981979</v>
      </c>
      <c r="C17" s="1">
        <f t="shared" si="0"/>
        <v>267.18320857488305</v>
      </c>
      <c r="D17" s="1"/>
      <c r="E17" s="1"/>
      <c r="F17" s="1"/>
      <c r="G17" s="1"/>
      <c r="H17" s="22"/>
      <c r="I17" s="32"/>
      <c r="J17" s="22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spans="1:58" x14ac:dyDescent="0.2">
      <c r="A18" s="21">
        <v>65</v>
      </c>
      <c r="B18" s="1">
        <f t="shared" si="1"/>
        <v>80.91143407711256</v>
      </c>
      <c r="C18" s="1">
        <f>0.06*(B18*A18-$A$2*A18-$A$2*$B$2+$A$2^2*$B$2/B18)</f>
        <v>271.29614445874029</v>
      </c>
      <c r="D18" s="1"/>
      <c r="E18" s="1"/>
      <c r="F18" s="1"/>
      <c r="G18" s="1"/>
      <c r="H18" s="22"/>
      <c r="I18" s="32"/>
      <c r="J18" s="2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spans="1:58" x14ac:dyDescent="0.2">
      <c r="A19" s="21">
        <v>70</v>
      </c>
      <c r="B19" s="1">
        <f t="shared" si="1"/>
        <v>76.70778559884468</v>
      </c>
      <c r="C19" s="1">
        <f t="shared" si="0"/>
        <v>274.95488869622739</v>
      </c>
      <c r="D19" s="1"/>
      <c r="E19" s="1"/>
      <c r="F19" s="1"/>
      <c r="G19" s="1"/>
      <c r="H19" s="22"/>
      <c r="I19" s="32"/>
      <c r="J19" s="22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spans="1:58" x14ac:dyDescent="0.2">
      <c r="A20" s="21">
        <v>75</v>
      </c>
      <c r="B20" s="1">
        <f t="shared" si="1"/>
        <v>72.977516920319957</v>
      </c>
      <c r="C20" s="1">
        <f t="shared" si="0"/>
        <v>278.22099716796987</v>
      </c>
      <c r="D20" s="1"/>
      <c r="E20" s="1"/>
      <c r="F20" s="1"/>
      <c r="G20" s="1"/>
      <c r="H20" s="22"/>
      <c r="I20" s="32"/>
      <c r="J20" s="2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spans="1:58" x14ac:dyDescent="0.2">
      <c r="A21" s="21">
        <v>80</v>
      </c>
      <c r="B21" s="1">
        <f t="shared" si="1"/>
        <v>69.642226939347779</v>
      </c>
      <c r="C21" s="1">
        <f t="shared" si="0"/>
        <v>281.14423556660535</v>
      </c>
      <c r="D21" s="1"/>
      <c r="E21" s="1"/>
      <c r="F21" s="1"/>
      <c r="G21" s="1"/>
      <c r="H21" s="22"/>
      <c r="I21" s="32"/>
      <c r="J21" s="2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8" x14ac:dyDescent="0.2">
      <c r="A22" s="21">
        <v>85</v>
      </c>
      <c r="B22" s="1">
        <f t="shared" si="1"/>
        <v>66.640207942388969</v>
      </c>
      <c r="C22" s="1">
        <f t="shared" si="0"/>
        <v>283.76541784078074</v>
      </c>
      <c r="D22" s="1"/>
      <c r="E22" s="1"/>
      <c r="F22" s="1"/>
      <c r="G22" s="1"/>
      <c r="H22" s="22"/>
      <c r="I22" s="32"/>
      <c r="J22" s="22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spans="1:58" x14ac:dyDescent="0.2">
      <c r="A23" s="21">
        <v>90</v>
      </c>
      <c r="B23" s="1">
        <f t="shared" si="1"/>
        <v>63.92218450080972</v>
      </c>
      <c r="C23" s="1">
        <f t="shared" si="0"/>
        <v>286.11843756747322</v>
      </c>
      <c r="D23" s="1"/>
      <c r="E23" s="1"/>
      <c r="F23" s="1"/>
      <c r="G23" s="1"/>
      <c r="H23" s="22"/>
      <c r="I23" s="32"/>
      <c r="J23" s="22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8" x14ac:dyDescent="0.2">
      <c r="A24" s="21">
        <v>95</v>
      </c>
      <c r="B24" s="1">
        <f t="shared" si="1"/>
        <v>61.44830220228836</v>
      </c>
      <c r="C24" s="1">
        <f t="shared" si="0"/>
        <v>288.23175311092103</v>
      </c>
      <c r="D24" s="1"/>
      <c r="E24" s="1"/>
      <c r="F24" s="1"/>
      <c r="G24" s="1"/>
      <c r="H24" s="22"/>
      <c r="I24" s="32"/>
      <c r="J24" s="22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</row>
    <row r="25" spans="1:58" x14ac:dyDescent="0.2">
      <c r="A25" s="21">
        <v>100</v>
      </c>
      <c r="B25" s="1">
        <f t="shared" si="1"/>
        <v>59.185956669368622</v>
      </c>
      <c r="C25" s="1">
        <f t="shared" si="0"/>
        <v>290.12949401084899</v>
      </c>
      <c r="D25" s="1"/>
      <c r="E25" s="1"/>
      <c r="F25" s="1"/>
      <c r="G25" s="1"/>
      <c r="H25" s="22"/>
      <c r="I25" s="32"/>
      <c r="J25" s="22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spans="1:58" x14ac:dyDescent="0.2">
      <c r="A26" s="21">
        <v>105</v>
      </c>
      <c r="B26" s="1">
        <f t="shared" si="1"/>
        <v>57.10820028814333</v>
      </c>
      <c r="C26" s="1">
        <f t="shared" si="0"/>
        <v>291.83229902147065</v>
      </c>
      <c r="D26" s="1"/>
      <c r="E26" s="1"/>
      <c r="F26" s="1"/>
      <c r="G26" s="1"/>
      <c r="H26" s="22"/>
      <c r="I26" s="32"/>
      <c r="J26" s="22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8" x14ac:dyDescent="0.2">
      <c r="A27" s="21">
        <v>110</v>
      </c>
      <c r="B27" s="1">
        <f t="shared" si="1"/>
        <v>55.192554123854158</v>
      </c>
      <c r="C27" s="1">
        <f>0.06*(B27*A27-$A$2*A27-$A$2*$B$2+$A$2^2*$B$2/B27)</f>
        <v>293.3579603775006</v>
      </c>
      <c r="D27" s="1"/>
      <c r="E27" s="1"/>
      <c r="F27" s="1"/>
      <c r="G27" s="1"/>
      <c r="H27" s="22"/>
      <c r="I27" s="32"/>
      <c r="J27" s="22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8" x14ac:dyDescent="0.2">
      <c r="A28" s="21">
        <v>115</v>
      </c>
      <c r="B28" s="1">
        <f t="shared" si="1"/>
        <v>53.42010915788854</v>
      </c>
      <c r="C28" s="1">
        <f t="shared" si="0"/>
        <v>294.72192573523506</v>
      </c>
      <c r="D28" s="1"/>
      <c r="E28" s="1"/>
      <c r="F28" s="1"/>
      <c r="G28" s="1"/>
      <c r="H28" s="22"/>
      <c r="I28" s="32"/>
      <c r="J28" s="22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8" x14ac:dyDescent="0.2">
      <c r="A29" s="21">
        <v>120</v>
      </c>
      <c r="B29" s="1">
        <f t="shared" si="1"/>
        <v>51.774837482164202</v>
      </c>
      <c r="C29" s="1">
        <f t="shared" si="0"/>
        <v>295.93769396305657</v>
      </c>
      <c r="D29" s="1"/>
      <c r="E29" s="1"/>
      <c r="F29" s="1"/>
      <c r="G29" s="1"/>
      <c r="H29" s="22"/>
      <c r="I29" s="32"/>
      <c r="J29" s="22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spans="1:58" x14ac:dyDescent="0.2">
      <c r="A30" s="24">
        <v>125</v>
      </c>
      <c r="B30" s="1">
        <f t="shared" si="1"/>
        <v>50.243058110832365</v>
      </c>
      <c r="C30" s="25">
        <f t="shared" si="0"/>
        <v>297.01713065647897</v>
      </c>
      <c r="D30" s="25"/>
      <c r="E30" s="25"/>
      <c r="F30" s="25"/>
      <c r="G30" s="25"/>
      <c r="H30" s="26"/>
      <c r="I30" s="33"/>
      <c r="J30" s="2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8" s="10" customFormat="1" x14ac:dyDescent="0.2">
      <c r="A31" s="11">
        <v>130</v>
      </c>
      <c r="B31" s="1">
        <f t="shared" si="1"/>
        <v>48.813018190105694</v>
      </c>
      <c r="C31" s="1">
        <f t="shared" si="0"/>
        <v>297.97072217580126</v>
      </c>
    </row>
    <row r="32" spans="1:58" s="10" customFormat="1" x14ac:dyDescent="0.2">
      <c r="A32" s="11">
        <v>135</v>
      </c>
      <c r="B32" s="1">
        <f t="shared" si="1"/>
        <v>47.474561397142168</v>
      </c>
      <c r="C32" s="1">
        <f t="shared" si="0"/>
        <v>298.80778205769468</v>
      </c>
    </row>
    <row r="33" spans="1:3" s="10" customFormat="1" x14ac:dyDescent="0.2">
      <c r="A33" s="11">
        <v>140</v>
      </c>
      <c r="B33" s="1">
        <f t="shared" si="1"/>
        <v>46.218862960784669</v>
      </c>
      <c r="C33" s="1">
        <f t="shared" si="0"/>
        <v>299.53662013999065</v>
      </c>
    </row>
    <row r="34" spans="1:3" s="10" customFormat="1" x14ac:dyDescent="0.2">
      <c r="A34" s="11">
        <v>145</v>
      </c>
      <c r="B34" s="1">
        <f t="shared" si="1"/>
        <v>45.038216120109951</v>
      </c>
      <c r="C34" s="1">
        <f t="shared" si="0"/>
        <v>300.16468220961673</v>
      </c>
    </row>
    <row r="35" spans="1:3" s="10" customFormat="1" x14ac:dyDescent="0.2">
      <c r="A35" s="11">
        <v>150</v>
      </c>
      <c r="B35" s="1">
        <f t="shared" si="1"/>
        <v>43.925858680875095</v>
      </c>
      <c r="C35" s="1">
        <f t="shared" si="0"/>
        <v>300.69866613801025</v>
      </c>
    </row>
    <row r="36" spans="1:3" s="10" customFormat="1" x14ac:dyDescent="0.2">
      <c r="A36" s="11">
        <v>155</v>
      </c>
      <c r="B36" s="1">
        <f t="shared" si="1"/>
        <v>42.875831109893205</v>
      </c>
      <c r="C36" s="1">
        <f t="shared" si="0"/>
        <v>301.14461910517434</v>
      </c>
    </row>
    <row r="37" spans="1:3" s="10" customFormat="1" x14ac:dyDescent="0.2">
      <c r="A37" s="11">
        <v>160</v>
      </c>
      <c r="B37" s="1">
        <f t="shared" si="1"/>
        <v>41.882859641376989</v>
      </c>
      <c r="C37" s="1">
        <f t="shared" si="0"/>
        <v>301.50801949543086</v>
      </c>
    </row>
    <row r="38" spans="1:3" s="10" customFormat="1" x14ac:dyDescent="0.2">
      <c r="A38" s="11">
        <v>165</v>
      </c>
      <c r="B38" s="1">
        <f t="shared" si="1"/>
        <v>40.942259373773076</v>
      </c>
      <c r="C38" s="1">
        <f t="shared" si="0"/>
        <v>301.79384627950242</v>
      </c>
    </row>
    <row r="39" spans="1:3" s="10" customFormat="1" x14ac:dyDescent="0.2">
      <c r="A39" s="11">
        <v>170</v>
      </c>
      <c r="B39" s="1">
        <f t="shared" si="1"/>
        <v>40.049853459767199</v>
      </c>
      <c r="C39" s="1">
        <f t="shared" si="0"/>
        <v>302.00663811201576</v>
      </c>
    </row>
    <row r="40" spans="1:3" s="10" customFormat="1" x14ac:dyDescent="0.2">
      <c r="A40" s="11">
        <v>175</v>
      </c>
      <c r="B40" s="1">
        <f t="shared" si="1"/>
        <v>39.20190534010306</v>
      </c>
      <c r="C40" s="1">
        <f t="shared" si="0"/>
        <v>302.15054392324669</v>
      </c>
    </row>
    <row r="41" spans="1:3" s="10" customFormat="1" x14ac:dyDescent="0.2">
      <c r="A41" s="11">
        <v>180</v>
      </c>
      <c r="B41" s="1">
        <f t="shared" si="1"/>
        <v>38.395061617184048</v>
      </c>
      <c r="C41" s="1">
        <f t="shared" si="0"/>
        <v>302.22936643474429</v>
      </c>
    </row>
    <row r="42" spans="1:3" s="10" customFormat="1" x14ac:dyDescent="0.2">
      <c r="A42" s="11">
        <v>185</v>
      </c>
      <c r="B42" s="1">
        <f t="shared" si="1"/>
        <v>37.626303659648393</v>
      </c>
      <c r="C42" s="1">
        <f t="shared" si="0"/>
        <v>302.24659975555477</v>
      </c>
    </row>
    <row r="43" spans="1:3" s="10" customFormat="1" x14ac:dyDescent="0.2">
      <c r="A43" s="11">
        <v>190</v>
      </c>
      <c r="B43" s="1">
        <f t="shared" si="1"/>
        <v>36.892906412122102</v>
      </c>
      <c r="C43" s="1">
        <f t="shared" si="0"/>
        <v>302.20546200082038</v>
      </c>
    </row>
    <row r="44" spans="1:3" s="10" customFormat="1" x14ac:dyDescent="0.2">
      <c r="A44" s="11">
        <v>195</v>
      </c>
      <c r="B44" s="1">
        <f t="shared" si="1"/>
        <v>36.192403182783245</v>
      </c>
      <c r="C44" s="1">
        <f t="shared" si="0"/>
        <v>302.10892370410812</v>
      </c>
    </row>
    <row r="45" spans="1:3" s="10" customFormat="1" x14ac:dyDescent="0.2">
      <c r="A45" s="11">
        <v>200</v>
      </c>
      <c r="B45" s="1">
        <f t="shared" si="1"/>
        <v>35.522555415513551</v>
      </c>
      <c r="C45" s="1">
        <f t="shared" si="0"/>
        <v>301.95973265874892</v>
      </c>
    </row>
    <row r="46" spans="1:3" s="10" customFormat="1" x14ac:dyDescent="0.2">
      <c r="A46" s="11">
        <v>205</v>
      </c>
      <c r="B46" s="1">
        <f t="shared" si="1"/>
        <v>34.88132663833693</v>
      </c>
      <c r="C46" s="1">
        <f t="shared" si="0"/>
        <v>301.76043571419996</v>
      </c>
    </row>
    <row r="47" spans="1:3" s="10" customFormat="1" x14ac:dyDescent="0.2">
      <c r="A47" s="11">
        <v>210</v>
      </c>
      <c r="B47" s="1">
        <f t="shared" si="1"/>
        <v>34.266859926802866</v>
      </c>
      <c r="C47" s="1">
        <f t="shared" si="0"/>
        <v>301.51339796512877</v>
      </c>
    </row>
    <row r="48" spans="1:3" s="10" customFormat="1" x14ac:dyDescent="0.2">
      <c r="A48" s="12">
        <v>215</v>
      </c>
      <c r="B48" s="42">
        <f t="shared" si="1"/>
        <v>33.67745833845634</v>
      </c>
      <c r="C48" s="10">
        <f t="shared" si="0"/>
        <v>301.22081969917275</v>
      </c>
    </row>
    <row r="49" spans="1:3" s="10" customFormat="1" x14ac:dyDescent="0.2">
      <c r="A49" s="12">
        <v>220</v>
      </c>
      <c r="B49" s="42">
        <f t="shared" si="1"/>
        <v>33.111567868983357</v>
      </c>
      <c r="C49" s="10">
        <f t="shared" si="0"/>
        <v>300.884751410729</v>
      </c>
    </row>
    <row r="50" spans="1:3" s="10" customFormat="1" x14ac:dyDescent="0.2">
      <c r="A50" s="12">
        <v>225</v>
      </c>
      <c r="B50" s="42">
        <f t="shared" si="1"/>
        <v>32.567762556955167</v>
      </c>
      <c r="C50" s="10">
        <f t="shared" si="0"/>
        <v>300.50710714000496</v>
      </c>
    </row>
    <row r="51" spans="1:3" s="10" customFormat="1" x14ac:dyDescent="0.2">
      <c r="A51" s="12">
        <v>230</v>
      </c>
      <c r="B51" s="42">
        <f t="shared" si="1"/>
        <v>32.044731426104001</v>
      </c>
      <c r="C51" s="10">
        <f t="shared" si="0"/>
        <v>300.08967635688083</v>
      </c>
    </row>
    <row r="52" spans="1:3" s="10" customFormat="1" x14ac:dyDescent="0.2">
      <c r="A52" s="12">
        <v>235</v>
      </c>
      <c r="B52" s="42">
        <f t="shared" si="1"/>
        <v>31.541267004680329</v>
      </c>
      <c r="C52" s="10">
        <f t="shared" si="0"/>
        <v>299.63413457624142</v>
      </c>
    </row>
    <row r="53" spans="1:3" s="10" customFormat="1" x14ac:dyDescent="0.2">
      <c r="A53" s="12">
        <v>240</v>
      </c>
      <c r="B53" s="42">
        <f t="shared" si="1"/>
        <v>31.056255202951021</v>
      </c>
      <c r="C53" s="10">
        <f t="shared" si="0"/>
        <v>299.14205286406883</v>
      </c>
    </row>
    <row r="54" spans="1:3" s="10" customFormat="1" x14ac:dyDescent="0.2">
      <c r="A54" s="12">
        <v>245</v>
      </c>
      <c r="B54" s="42">
        <f t="shared" si="1"/>
        <v>30.588666364087839</v>
      </c>
      <c r="C54" s="10">
        <f t="shared" si="0"/>
        <v>298.61490637070091</v>
      </c>
    </row>
    <row r="55" spans="1:3" s="10" customFormat="1" x14ac:dyDescent="0.2">
      <c r="A55" s="12">
        <v>250</v>
      </c>
      <c r="B55" s="42">
        <f t="shared" si="1"/>
        <v>30.137547331978073</v>
      </c>
      <c r="C55" s="10">
        <f t="shared" si="0"/>
        <v>298.05408200847535</v>
      </c>
    </row>
    <row r="56" spans="1:3" s="10" customFormat="1" x14ac:dyDescent="0.2">
      <c r="A56" s="12">
        <v>255</v>
      </c>
      <c r="B56" s="42">
        <f t="shared" si="1"/>
        <v>29.70201440297706</v>
      </c>
      <c r="C56" s="10">
        <f t="shared" si="0"/>
        <v>297.46088537480932</v>
      </c>
    </row>
    <row r="57" spans="1:3" s="10" customFormat="1" x14ac:dyDescent="0.2">
      <c r="A57" s="12">
        <v>260</v>
      </c>
      <c r="B57" s="42">
        <f t="shared" si="1"/>
        <v>29.281247048205834</v>
      </c>
      <c r="C57" s="10">
        <f t="shared" si="0"/>
        <v>296.83654700809637</v>
      </c>
    </row>
    <row r="58" spans="1:3" s="10" customFormat="1" x14ac:dyDescent="0.2">
      <c r="A58" s="12">
        <v>265</v>
      </c>
      <c r="B58" s="42">
        <f t="shared" si="1"/>
        <v>28.874482309385023</v>
      </c>
      <c r="C58" s="10">
        <f t="shared" si="0"/>
        <v>296.18222805221046</v>
      </c>
    </row>
    <row r="59" spans="1:3" s="10" customFormat="1" x14ac:dyDescent="0.2">
      <c r="A59" s="12">
        <v>270</v>
      </c>
      <c r="B59" s="42">
        <f t="shared" si="1"/>
        <v>28.481009784959905</v>
      </c>
      <c r="C59" s="10">
        <f t="shared" si="0"/>
        <v>295.49902539554529</v>
      </c>
    </row>
    <row r="60" spans="1:3" s="10" customFormat="1" x14ac:dyDescent="0.2">
      <c r="A60" s="12">
        <v>275</v>
      </c>
      <c r="B60" s="42">
        <f t="shared" si="1"/>
        <v>28.100167134869025</v>
      </c>
      <c r="C60" s="10">
        <f t="shared" si="0"/>
        <v>294.78797634208325</v>
      </c>
    </row>
    <row r="61" spans="1:3" s="10" customFormat="1" x14ac:dyDescent="0.2">
      <c r="A61" s="12">
        <v>280</v>
      </c>
      <c r="B61" s="42">
        <f t="shared" si="1"/>
        <v>27.73133604211608</v>
      </c>
      <c r="C61" s="10">
        <f t="shared" si="0"/>
        <v>294.05006286478368</v>
      </c>
    </row>
    <row r="62" spans="1:3" s="10" customFormat="1" x14ac:dyDescent="0.2">
      <c r="A62" s="12">
        <v>285</v>
      </c>
      <c r="B62" s="42">
        <f t="shared" si="1"/>
        <v>27.373938577620979</v>
      </c>
      <c r="C62" s="10">
        <f t="shared" si="0"/>
        <v>293.28621548537063</v>
      </c>
    </row>
    <row r="63" spans="1:3" s="10" customFormat="1" x14ac:dyDescent="0.2">
      <c r="A63" s="12">
        <v>290</v>
      </c>
      <c r="B63" s="42">
        <f t="shared" si="1"/>
        <v>27.027433921903299</v>
      </c>
      <c r="C63" s="10">
        <f t="shared" si="0"/>
        <v>292.49731681927545</v>
      </c>
    </row>
    <row r="64" spans="1:3" s="10" customFormat="1" x14ac:dyDescent="0.2">
      <c r="A64" s="12">
        <v>295</v>
      </c>
      <c r="B64" s="42">
        <f t="shared" si="1"/>
        <v>26.691315403187275</v>
      </c>
      <c r="C64" s="10">
        <f t="shared" si="0"/>
        <v>291.68420481985402</v>
      </c>
    </row>
    <row r="65" spans="1:3" s="10" customFormat="1" x14ac:dyDescent="0.2">
      <c r="A65" s="12">
        <v>300</v>
      </c>
      <c r="B65" s="42">
        <f t="shared" si="1"/>
        <v>26.365107816685992</v>
      </c>
      <c r="C65" s="10">
        <f t="shared" si="0"/>
        <v>290.84767575203711</v>
      </c>
    </row>
    <row r="66" spans="1:3" s="10" customFormat="1" x14ac:dyDescent="0.2">
      <c r="A66" s="12">
        <v>305</v>
      </c>
      <c r="B66" s="42">
        <f t="shared" si="1"/>
        <v>26.048364994252641</v>
      </c>
      <c r="C66" s="10">
        <f t="shared" si="0"/>
        <v>289.98848692206116</v>
      </c>
    </row>
    <row r="67" spans="1:3" s="10" customFormat="1" x14ac:dyDescent="0.2">
      <c r="A67" s="12">
        <v>310</v>
      </c>
      <c r="B67" s="42">
        <f t="shared" si="1"/>
        <v>25.740667597402467</v>
      </c>
      <c r="C67" s="10">
        <f t="shared" si="0"/>
        <v>289.10735918694849</v>
      </c>
    </row>
    <row r="68" spans="1:3" s="10" customFormat="1" x14ac:dyDescent="0.2">
      <c r="A68" s="12">
        <v>315</v>
      </c>
      <c r="B68" s="42">
        <f t="shared" si="1"/>
        <v>25.441621109996301</v>
      </c>
      <c r="C68" s="10">
        <f t="shared" si="0"/>
        <v>288.20497926473934</v>
      </c>
    </row>
    <row r="69" spans="1:3" s="10" customFormat="1" x14ac:dyDescent="0.2">
      <c r="A69" s="12">
        <v>320</v>
      </c>
      <c r="B69" s="42">
        <f t="shared" si="1"/>
        <v>25.150854009721211</v>
      </c>
      <c r="C69" s="10">
        <f t="shared" si="0"/>
        <v>287.28200186419178</v>
      </c>
    </row>
    <row r="70" spans="1:3" s="10" customFormat="1" x14ac:dyDescent="0.2">
      <c r="A70" s="12">
        <v>325</v>
      </c>
      <c r="B70" s="42">
        <f t="shared" si="1"/>
        <v>24.86801609996785</v>
      </c>
      <c r="C70" s="10">
        <f t="shared" si="0"/>
        <v>286.33905165063572</v>
      </c>
    </row>
    <row r="71" spans="1:3" s="10" customFormat="1" x14ac:dyDescent="0.2">
      <c r="A71" s="12">
        <v>330</v>
      </c>
      <c r="B71" s="42">
        <f t="shared" si="1"/>
        <v>24.592776985845113</v>
      </c>
      <c r="C71" s="10">
        <f t="shared" si="0"/>
        <v>285.37672506290079</v>
      </c>
    </row>
    <row r="72" spans="1:3" s="10" customFormat="1" x14ac:dyDescent="0.2">
      <c r="A72" s="12">
        <v>335</v>
      </c>
      <c r="B72" s="42">
        <f t="shared" si="1"/>
        <v>24.324824679936519</v>
      </c>
      <c r="C72" s="10">
        <f t="shared" ref="C72:C135" si="2">0.06*(B72*A72-$A$2*A72-$A$2*$B$2+$A$2^2*$B$2/B72)</f>
        <v>284.39559199466896</v>
      </c>
    </row>
    <row r="73" spans="1:3" s="10" customFormat="1" x14ac:dyDescent="0.2">
      <c r="A73" s="12">
        <v>340</v>
      </c>
      <c r="B73" s="42">
        <f t="shared" ref="B73:B136" si="3">$C$2*(190*$D$2^(1/3)*(LN($A73)/$A73^0.98)+2)</f>
        <v>24.063864325028625</v>
      </c>
      <c r="C73" s="10">
        <f t="shared" si="2"/>
        <v>283.39619735222794</v>
      </c>
    </row>
    <row r="74" spans="1:3" s="10" customFormat="1" x14ac:dyDescent="0.2">
      <c r="A74" s="12">
        <v>345</v>
      </c>
      <c r="B74" s="42">
        <f t="shared" si="3"/>
        <v>23.809617022464071</v>
      </c>
      <c r="C74" s="10">
        <f t="shared" si="2"/>
        <v>282.3790624993872</v>
      </c>
    </row>
    <row r="75" spans="1:3" s="10" customFormat="1" x14ac:dyDescent="0.2">
      <c r="A75" s="12">
        <v>350</v>
      </c>
      <c r="B75" s="42">
        <f t="shared" si="3"/>
        <v>23.561818756016823</v>
      </c>
      <c r="C75" s="10">
        <f t="shared" si="2"/>
        <v>281.34468659923266</v>
      </c>
    </row>
    <row r="76" spans="1:3" s="10" customFormat="1" x14ac:dyDescent="0.2">
      <c r="A76" s="12">
        <v>355</v>
      </c>
      <c r="B76" s="42">
        <f t="shared" si="3"/>
        <v>23.320219402281257</v>
      </c>
      <c r="C76" s="10">
        <f t="shared" si="2"/>
        <v>280.29354786144864</v>
      </c>
    </row>
    <row r="77" spans="1:3" s="10" customFormat="1" x14ac:dyDescent="0.2">
      <c r="A77" s="12">
        <v>360</v>
      </c>
      <c r="B77" s="42">
        <f t="shared" si="3"/>
        <v>23.084581819527997</v>
      </c>
      <c r="C77" s="10">
        <f t="shared" si="2"/>
        <v>279.2261047030828</v>
      </c>
    </row>
    <row r="78" spans="1:3" s="10" customFormat="1" x14ac:dyDescent="0.2">
      <c r="A78" s="12">
        <v>365</v>
      </c>
      <c r="B78" s="42">
        <f t="shared" si="3"/>
        <v>22.854681007826731</v>
      </c>
      <c r="C78" s="10">
        <f t="shared" si="2"/>
        <v>278.14279682986756</v>
      </c>
    </row>
    <row r="79" spans="1:3" s="10" customFormat="1" x14ac:dyDescent="0.2">
      <c r="A79" s="12">
        <v>370</v>
      </c>
      <c r="B79" s="42">
        <f t="shared" si="3"/>
        <v>22.630303333984589</v>
      </c>
      <c r="C79" s="10">
        <f t="shared" si="2"/>
        <v>277.04404624454617</v>
      </c>
    </row>
    <row r="80" spans="1:3" s="10" customFormat="1" x14ac:dyDescent="0.2">
      <c r="A80" s="12">
        <v>375</v>
      </c>
      <c r="B80" s="42">
        <f t="shared" si="3"/>
        <v>22.411245815509908</v>
      </c>
      <c r="C80" s="10">
        <f t="shared" si="2"/>
        <v>275.93025818804728</v>
      </c>
    </row>
    <row r="81" spans="1:3" s="10" customFormat="1" x14ac:dyDescent="0.2">
      <c r="A81" s="12">
        <v>380</v>
      </c>
      <c r="B81" s="42">
        <f t="shared" si="3"/>
        <v>22.197315458396854</v>
      </c>
      <c r="C81" s="10">
        <f t="shared" si="2"/>
        <v>274.80182201880541</v>
      </c>
    </row>
    <row r="82" spans="1:3" s="10" customFormat="1" x14ac:dyDescent="0.2">
      <c r="A82" s="12">
        <v>385</v>
      </c>
      <c r="B82" s="42">
        <f t="shared" si="3"/>
        <v>21.988328644046774</v>
      </c>
      <c r="C82" s="10">
        <f t="shared" si="2"/>
        <v>273.65911203505277</v>
      </c>
    </row>
    <row r="83" spans="1:3" s="10" customFormat="1" x14ac:dyDescent="0.2">
      <c r="A83" s="12">
        <v>390</v>
      </c>
      <c r="B83" s="42">
        <f t="shared" si="3"/>
        <v>21.784110561103532</v>
      </c>
      <c r="C83" s="10">
        <f t="shared" si="2"/>
        <v>272.50248824446777</v>
      </c>
    </row>
    <row r="84" spans="1:3" s="10" customFormat="1" x14ac:dyDescent="0.2">
      <c r="A84" s="12">
        <v>395</v>
      </c>
      <c r="B84" s="42">
        <f t="shared" si="3"/>
        <v>21.584494678391717</v>
      </c>
      <c r="C84" s="10">
        <f t="shared" si="2"/>
        <v>271.33229708517894</v>
      </c>
    </row>
    <row r="85" spans="1:3" s="10" customFormat="1" x14ac:dyDescent="0.2">
      <c r="A85" s="12">
        <v>400</v>
      </c>
      <c r="B85" s="42">
        <f t="shared" si="3"/>
        <v>21.38932225551298</v>
      </c>
      <c r="C85" s="10">
        <f t="shared" si="2"/>
        <v>270.14887210177358</v>
      </c>
    </row>
    <row r="86" spans="1:3" s="10" customFormat="1" x14ac:dyDescent="0.2">
      <c r="A86" s="12">
        <v>405</v>
      </c>
      <c r="B86" s="42">
        <f t="shared" si="3"/>
        <v>21.19844188798286</v>
      </c>
      <c r="C86" s="10">
        <f t="shared" si="2"/>
        <v>268.9525345796398</v>
      </c>
    </row>
    <row r="87" spans="1:3" s="10" customFormat="1" x14ac:dyDescent="0.2">
      <c r="A87" s="12">
        <v>410</v>
      </c>
      <c r="B87" s="42">
        <f t="shared" si="3"/>
        <v>21.011709084083421</v>
      </c>
      <c r="C87" s="10">
        <f t="shared" si="2"/>
        <v>267.74359414069374</v>
      </c>
    </row>
    <row r="88" spans="1:3" s="10" customFormat="1" x14ac:dyDescent="0.2">
      <c r="A88" s="12">
        <v>415</v>
      </c>
      <c r="B88" s="42">
        <f t="shared" si="3"/>
        <v>20.828985870868845</v>
      </c>
      <c r="C88" s="10">
        <f t="shared" si="2"/>
        <v>266.52234930328564</v>
      </c>
    </row>
    <row r="89" spans="1:3" s="10" customFormat="1" x14ac:dyDescent="0.2">
      <c r="A89" s="12">
        <v>420</v>
      </c>
      <c r="B89" s="42">
        <f t="shared" si="3"/>
        <v>20.650140426995364</v>
      </c>
      <c r="C89" s="10">
        <f t="shared" si="2"/>
        <v>265.28908800882795</v>
      </c>
    </row>
    <row r="90" spans="1:3" s="10" customFormat="1" x14ac:dyDescent="0.2">
      <c r="A90" s="12">
        <v>425</v>
      </c>
      <c r="B90" s="42">
        <f t="shared" si="3"/>
        <v>20.475046740259277</v>
      </c>
      <c r="C90" s="10">
        <f t="shared" si="2"/>
        <v>264.04408811751608</v>
      </c>
    </row>
    <row r="91" spans="1:3" s="10" customFormat="1" x14ac:dyDescent="0.2">
      <c r="A91" s="12">
        <v>430</v>
      </c>
      <c r="B91" s="42">
        <f t="shared" si="3"/>
        <v>20.303584287914443</v>
      </c>
      <c r="C91" s="10">
        <f t="shared" si="2"/>
        <v>262.78761787527509</v>
      </c>
    </row>
    <row r="92" spans="1:3" s="10" customFormat="1" x14ac:dyDescent="0.2">
      <c r="A92" s="12">
        <v>435</v>
      </c>
      <c r="B92" s="42">
        <f t="shared" si="3"/>
        <v>20.135637738012836</v>
      </c>
      <c r="C92" s="10">
        <f t="shared" si="2"/>
        <v>261.51993635392836</v>
      </c>
    </row>
    <row r="93" spans="1:3" s="10" customFormat="1" x14ac:dyDescent="0.2">
      <c r="A93" s="12">
        <v>440</v>
      </c>
      <c r="B93" s="42">
        <f t="shared" si="3"/>
        <v>19.971096670164734</v>
      </c>
      <c r="C93" s="10">
        <f t="shared" si="2"/>
        <v>260.24129386641067</v>
      </c>
    </row>
    <row r="94" spans="1:3" s="10" customFormat="1" x14ac:dyDescent="0.2">
      <c r="A94" s="12">
        <v>445</v>
      </c>
      <c r="B94" s="42">
        <f t="shared" si="3"/>
        <v>19.809855314253888</v>
      </c>
      <c r="C94" s="10">
        <f t="shared" si="2"/>
        <v>258.95193235870261</v>
      </c>
    </row>
    <row r="95" spans="1:3" s="10" customFormat="1" x14ac:dyDescent="0.2">
      <c r="A95" s="12">
        <v>450</v>
      </c>
      <c r="B95" s="42">
        <f t="shared" si="3"/>
        <v>19.651812305768647</v>
      </c>
      <c r="C95" s="10">
        <f t="shared" si="2"/>
        <v>257.65208578004126</v>
      </c>
    </row>
    <row r="96" spans="1:3" s="10" customFormat="1" x14ac:dyDescent="0.2">
      <c r="A96" s="12">
        <v>455</v>
      </c>
      <c r="B96" s="42">
        <f t="shared" si="3"/>
        <v>19.496870456523229</v>
      </c>
      <c r="C96" s="10">
        <f t="shared" si="2"/>
        <v>256.34198043283823</v>
      </c>
    </row>
    <row r="97" spans="1:3" s="10" customFormat="1" x14ac:dyDescent="0.2">
      <c r="A97" s="12">
        <v>460</v>
      </c>
      <c r="B97" s="42">
        <f t="shared" si="3"/>
        <v>19.344936539645772</v>
      </c>
      <c r="C97" s="10">
        <f t="shared" si="2"/>
        <v>255.02183530362092</v>
      </c>
    </row>
    <row r="98" spans="1:3" s="10" customFormat="1" x14ac:dyDescent="0.2">
      <c r="A98" s="12">
        <v>465</v>
      </c>
      <c r="B98" s="42">
        <f t="shared" si="3"/>
        <v>19.195921087803409</v>
      </c>
      <c r="C98" s="10">
        <f t="shared" si="2"/>
        <v>253.69186237623174</v>
      </c>
    </row>
    <row r="99" spans="1:3" s="10" customFormat="1" x14ac:dyDescent="0.2">
      <c r="A99" s="12">
        <v>470</v>
      </c>
      <c r="B99" s="42">
        <f t="shared" si="3"/>
        <v>19.049738203718299</v>
      </c>
      <c r="C99" s="10">
        <f t="shared" si="2"/>
        <v>252.35226692840192</v>
      </c>
    </row>
    <row r="100" spans="1:3" s="10" customFormat="1" x14ac:dyDescent="0.2">
      <c r="A100" s="12">
        <v>475</v>
      </c>
      <c r="B100" s="42">
        <f t="shared" si="3"/>
        <v>18.906305382106087</v>
      </c>
      <c r="C100" s="10">
        <f t="shared" si="2"/>
        <v>251.00324781276336</v>
      </c>
    </row>
    <row r="101" spans="1:3" s="10" customFormat="1" x14ac:dyDescent="0.2">
      <c r="A101" s="12">
        <v>480</v>
      </c>
      <c r="B101" s="42">
        <f t="shared" si="3"/>
        <v>18.765543342237244</v>
      </c>
      <c r="C101" s="10">
        <f t="shared" si="2"/>
        <v>249.64499772325846</v>
      </c>
    </row>
    <row r="102" spans="1:3" s="10" customFormat="1" x14ac:dyDescent="0.2">
      <c r="A102" s="12">
        <v>485</v>
      </c>
      <c r="B102" s="42">
        <f t="shared" si="3"/>
        <v>18.627375870385798</v>
      </c>
      <c r="C102" s="10">
        <f t="shared" si="2"/>
        <v>248.2777034478554</v>
      </c>
    </row>
    <row r="103" spans="1:3" s="10" customFormat="1" x14ac:dyDescent="0.2">
      <c r="A103" s="12">
        <v>490</v>
      </c>
      <c r="B103" s="42">
        <f t="shared" si="3"/>
        <v>18.491729671487725</v>
      </c>
      <c r="C103" s="10">
        <f t="shared" si="2"/>
        <v>246.90154610840796</v>
      </c>
    </row>
    <row r="104" spans="1:3" s="10" customFormat="1" x14ac:dyDescent="0.2">
      <c r="A104" s="12">
        <v>495</v>
      </c>
      <c r="B104" s="42">
        <f t="shared" si="3"/>
        <v>18.358534229383697</v>
      </c>
      <c r="C104" s="10">
        <f t="shared" si="2"/>
        <v>245.51670138843119</v>
      </c>
    </row>
    <row r="105" spans="1:3" s="10" customFormat="1" x14ac:dyDescent="0.2">
      <c r="A105" s="12">
        <v>500</v>
      </c>
      <c r="B105" s="42">
        <f t="shared" si="3"/>
        <v>18.227721675069681</v>
      </c>
      <c r="C105" s="10">
        <f t="shared" si="2"/>
        <v>244.12333974952574</v>
      </c>
    </row>
    <row r="106" spans="1:3" s="10" customFormat="1" x14ac:dyDescent="0.2">
      <c r="A106" s="12">
        <v>505</v>
      </c>
      <c r="B106" s="42">
        <f t="shared" si="3"/>
        <v>18.099226662422247</v>
      </c>
      <c r="C106" s="10">
        <f t="shared" si="2"/>
        <v>242.72162663711322</v>
      </c>
    </row>
    <row r="107" spans="1:3" s="10" customFormat="1" x14ac:dyDescent="0.2">
      <c r="A107" s="12">
        <v>510</v>
      </c>
      <c r="B107" s="42">
        <f t="shared" si="3"/>
        <v>17.972986250906473</v>
      </c>
      <c r="C107" s="10">
        <f t="shared" si="2"/>
        <v>241.31172267612428</v>
      </c>
    </row>
    <row r="108" spans="1:3" s="10" customFormat="1" x14ac:dyDescent="0.2">
      <c r="A108" s="12">
        <v>515</v>
      </c>
      <c r="B108" s="42">
        <f t="shared" si="3"/>
        <v>17.84893979481032</v>
      </c>
      <c r="C108" s="10">
        <f t="shared" si="2"/>
        <v>239.89378385720775</v>
      </c>
    </row>
    <row r="109" spans="1:3" s="10" customFormat="1" x14ac:dyDescent="0.2">
      <c r="A109" s="12">
        <v>520</v>
      </c>
      <c r="B109" s="42">
        <f t="shared" si="3"/>
        <v>17.727028838584229</v>
      </c>
      <c r="C109" s="10">
        <f t="shared" si="2"/>
        <v>238.46796171402482</v>
      </c>
    </row>
    <row r="110" spans="1:3" s="10" customFormat="1" x14ac:dyDescent="0.2">
      <c r="A110" s="12">
        <v>525</v>
      </c>
      <c r="B110" s="42">
        <f t="shared" si="3"/>
        <v>17.607197017894357</v>
      </c>
      <c r="C110" s="10">
        <f t="shared" si="2"/>
        <v>237.03440349211704</v>
      </c>
    </row>
    <row r="111" spans="1:3" s="10" customFormat="1" x14ac:dyDescent="0.2">
      <c r="A111" s="12">
        <v>530</v>
      </c>
      <c r="B111" s="42">
        <f t="shared" si="3"/>
        <v>17.48938996602773</v>
      </c>
      <c r="C111" s="10">
        <f t="shared" si="2"/>
        <v>235.59325230984166</v>
      </c>
    </row>
    <row r="112" spans="1:3" s="10" customFormat="1" x14ac:dyDescent="0.2">
      <c r="A112" s="12">
        <v>535</v>
      </c>
      <c r="B112" s="42">
        <f t="shared" si="3"/>
        <v>17.373555225312579</v>
      </c>
      <c r="C112" s="10">
        <f t="shared" si="2"/>
        <v>234.14464731180826</v>
      </c>
    </row>
    <row r="113" spans="1:3" s="10" customFormat="1" x14ac:dyDescent="0.2">
      <c r="A113" s="12">
        <v>540</v>
      </c>
      <c r="B113" s="42">
        <f t="shared" si="3"/>
        <v>17.259642163241683</v>
      </c>
      <c r="C113" s="10">
        <f t="shared" si="2"/>
        <v>232.68872381523363</v>
      </c>
    </row>
    <row r="114" spans="1:3" s="10" customFormat="1" x14ac:dyDescent="0.2">
      <c r="A114" s="12">
        <v>545</v>
      </c>
      <c r="B114" s="42">
        <f t="shared" si="3"/>
        <v>17.147601893008829</v>
      </c>
      <c r="C114" s="10">
        <f t="shared" si="2"/>
        <v>231.22561344961136</v>
      </c>
    </row>
    <row r="115" spans="1:3" s="10" customFormat="1" x14ac:dyDescent="0.2">
      <c r="A115" s="12">
        <v>550</v>
      </c>
      <c r="B115" s="42">
        <f t="shared" si="3"/>
        <v>17.037387198188068</v>
      </c>
      <c r="C115" s="10">
        <f t="shared" si="2"/>
        <v>229.75544429004572</v>
      </c>
    </row>
    <row r="116" spans="1:3" s="10" customFormat="1" x14ac:dyDescent="0.2">
      <c r="A116" s="12">
        <v>555</v>
      </c>
      <c r="B116" s="42">
        <f t="shared" si="3"/>
        <v>16.928952461305293</v>
      </c>
      <c r="C116" s="10">
        <f t="shared" si="2"/>
        <v>228.27834098460906</v>
      </c>
    </row>
    <row r="117" spans="1:3" s="10" customFormat="1" x14ac:dyDescent="0.2">
      <c r="A117" s="12">
        <v>560</v>
      </c>
      <c r="B117" s="42">
        <f t="shared" si="3"/>
        <v>16.82225359606791</v>
      </c>
      <c r="C117" s="10">
        <f t="shared" si="2"/>
        <v>226.79442487602572</v>
      </c>
    </row>
    <row r="118" spans="1:3" s="10" customFormat="1" x14ac:dyDescent="0.2">
      <c r="A118" s="12">
        <v>565</v>
      </c>
      <c r="B118" s="42">
        <f t="shared" si="3"/>
        <v>16.717247983035204</v>
      </c>
      <c r="C118" s="10">
        <f t="shared" si="2"/>
        <v>225.303814117998</v>
      </c>
    </row>
    <row r="119" spans="1:3" s="10" customFormat="1" x14ac:dyDescent="0.2">
      <c r="A119" s="12">
        <v>570</v>
      </c>
      <c r="B119" s="42">
        <f t="shared" si="3"/>
        <v>16.613894408526001</v>
      </c>
      <c r="C119" s="10">
        <f t="shared" si="2"/>
        <v>223.80662378644092</v>
      </c>
    </row>
    <row r="120" spans="1:3" s="10" customFormat="1" x14ac:dyDescent="0.2">
      <c r="A120" s="12">
        <v>575</v>
      </c>
      <c r="B120" s="42">
        <f t="shared" si="3"/>
        <v>16.512153006574579</v>
      </c>
      <c r="C120" s="10">
        <f t="shared" si="2"/>
        <v>222.30296598590476</v>
      </c>
    </row>
    <row r="121" spans="1:3" s="10" customFormat="1" x14ac:dyDescent="0.2">
      <c r="A121" s="12">
        <v>580</v>
      </c>
      <c r="B121" s="42">
        <f t="shared" si="3"/>
        <v>16.411985203757716</v>
      </c>
      <c r="C121" s="10">
        <f t="shared" si="2"/>
        <v>220.79294995142303</v>
      </c>
    </row>
    <row r="122" spans="1:3" s="10" customFormat="1" x14ac:dyDescent="0.2">
      <c r="A122" s="12">
        <v>585</v>
      </c>
      <c r="B122" s="42">
        <f t="shared" si="3"/>
        <v>16.313353666727938</v>
      </c>
      <c r="C122" s="10">
        <f t="shared" si="2"/>
        <v>219.27668214602576</v>
      </c>
    </row>
    <row r="123" spans="1:3" s="10" customFormat="1" x14ac:dyDescent="0.2">
      <c r="A123" s="12">
        <v>590</v>
      </c>
      <c r="B123" s="42">
        <f t="shared" si="3"/>
        <v>16.216222252298564</v>
      </c>
      <c r="C123" s="10">
        <f t="shared" si="2"/>
        <v>217.75426635413686</v>
      </c>
    </row>
    <row r="124" spans="1:3" s="10" customFormat="1" x14ac:dyDescent="0.2">
      <c r="A124" s="12">
        <v>595</v>
      </c>
      <c r="B124" s="42">
        <f t="shared" si="3"/>
        <v>16.120555959936127</v>
      </c>
      <c r="C124" s="10">
        <f t="shared" si="2"/>
        <v>216.22580377105837</v>
      </c>
    </row>
    <row r="125" spans="1:3" s="10" customFormat="1" x14ac:dyDescent="0.2">
      <c r="A125" s="12">
        <v>600</v>
      </c>
      <c r="B125" s="42">
        <f t="shared" si="3"/>
        <v>16.026320886525518</v>
      </c>
      <c r="C125" s="10">
        <f t="shared" si="2"/>
        <v>214.69139308874955</v>
      </c>
    </row>
    <row r="126" spans="1:3" s="10" customFormat="1" x14ac:dyDescent="0.2">
      <c r="A126" s="12">
        <v>605</v>
      </c>
      <c r="B126" s="42">
        <f t="shared" si="3"/>
        <v>15.93348418328077</v>
      </c>
      <c r="C126" s="10">
        <f t="shared" si="2"/>
        <v>213.15113057806153</v>
      </c>
    </row>
    <row r="127" spans="1:3" s="10" customFormat="1" x14ac:dyDescent="0.2">
      <c r="A127" s="12">
        <v>610</v>
      </c>
      <c r="B127" s="42">
        <f t="shared" si="3"/>
        <v>15.842014014683869</v>
      </c>
      <c r="C127" s="10">
        <f t="shared" si="2"/>
        <v>211.60511016762939</v>
      </c>
    </row>
    <row r="128" spans="1:3" s="10" customFormat="1" x14ac:dyDescent="0.2">
      <c r="A128" s="12">
        <v>615</v>
      </c>
      <c r="B128" s="42">
        <f t="shared" si="3"/>
        <v>15.751879519339901</v>
      </c>
      <c r="C128" s="10">
        <f t="shared" si="2"/>
        <v>210.0534235195577</v>
      </c>
    </row>
    <row r="129" spans="1:3" s="10" customFormat="1" x14ac:dyDescent="0.2">
      <c r="A129" s="12">
        <v>620</v>
      </c>
      <c r="B129" s="42">
        <f t="shared" si="3"/>
        <v>15.663050772644963</v>
      </c>
      <c r="C129" s="10">
        <f t="shared" si="2"/>
        <v>208.49616010207356</v>
      </c>
    </row>
    <row r="130" spans="1:3" s="10" customFormat="1" x14ac:dyDescent="0.2">
      <c r="A130" s="12">
        <v>625</v>
      </c>
      <c r="B130" s="42">
        <f t="shared" si="3"/>
        <v>15.575498751169022</v>
      </c>
      <c r="C130" s="10">
        <f t="shared" si="2"/>
        <v>206.93340725928493</v>
      </c>
    </row>
    <row r="131" spans="1:3" s="10" customFormat="1" x14ac:dyDescent="0.2">
      <c r="A131" s="12">
        <v>630</v>
      </c>
      <c r="B131" s="42">
        <f t="shared" si="3"/>
        <v>15.489195298661995</v>
      </c>
      <c r="C131" s="10">
        <f t="shared" si="2"/>
        <v>205.36525027817828</v>
      </c>
    </row>
    <row r="132" spans="1:3" s="10" customFormat="1" x14ac:dyDescent="0.2">
      <c r="A132" s="12">
        <v>635</v>
      </c>
      <c r="B132" s="42">
        <f t="shared" si="3"/>
        <v>15.404113093597115</v>
      </c>
      <c r="C132" s="10">
        <f t="shared" si="2"/>
        <v>203.79177245299161</v>
      </c>
    </row>
    <row r="133" spans="1:3" s="10" customFormat="1" x14ac:dyDescent="0.2">
      <c r="A133" s="12">
        <v>640</v>
      </c>
      <c r="B133" s="42">
        <f t="shared" si="3"/>
        <v>15.32022561817071</v>
      </c>
      <c r="C133" s="10">
        <f t="shared" si="2"/>
        <v>202.21305514708519</v>
      </c>
    </row>
    <row r="134" spans="1:3" s="10" customFormat="1" x14ac:dyDescent="0.2">
      <c r="A134" s="12">
        <v>645</v>
      </c>
      <c r="B134" s="42">
        <f t="shared" si="3"/>
        <v>15.237507128682186</v>
      </c>
      <c r="C134" s="10">
        <f t="shared" si="2"/>
        <v>200.62917785241936</v>
      </c>
    </row>
    <row r="135" spans="1:3" s="10" customFormat="1" x14ac:dyDescent="0.2">
      <c r="A135" s="12">
        <v>650</v>
      </c>
      <c r="B135" s="42">
        <f t="shared" si="3"/>
        <v>15.155932627222958</v>
      </c>
      <c r="C135" s="10">
        <f t="shared" si="2"/>
        <v>199.04021824675959</v>
      </c>
    </row>
    <row r="136" spans="1:3" s="10" customFormat="1" x14ac:dyDescent="0.2">
      <c r="A136" s="12">
        <v>655</v>
      </c>
      <c r="B136" s="42">
        <f t="shared" si="3"/>
        <v>15.075477834606835</v>
      </c>
      <c r="C136" s="10">
        <f t="shared" ref="C136:C199" si="4">0.06*(B136*A136-$A$2*A136-$A$2*$B$2+$A$2^2*$B$2/B136)</f>
        <v>197.44625224870532</v>
      </c>
    </row>
    <row r="137" spans="1:3" s="10" customFormat="1" x14ac:dyDescent="0.2">
      <c r="A137" s="12">
        <v>660</v>
      </c>
      <c r="B137" s="42">
        <f t="shared" ref="B137:B200" si="5">$C$2*(190*$D$2^(1/3)*(LN($A137)/$A137^0.98)+2)</f>
        <v>14.996119164478527</v>
      </c>
      <c r="C137" s="10">
        <f t="shared" si="4"/>
        <v>195.84735407064039</v>
      </c>
    </row>
    <row r="138" spans="1:3" s="10" customFormat="1" x14ac:dyDescent="0.2">
      <c r="A138" s="12">
        <v>665</v>
      </c>
      <c r="B138" s="42">
        <f t="shared" si="5"/>
        <v>14.917833698540747</v>
      </c>
      <c r="C138" s="10">
        <f t="shared" si="4"/>
        <v>194.24359626970724</v>
      </c>
    </row>
    <row r="139" spans="1:3" s="10" customFormat="1" x14ac:dyDescent="0.2">
      <c r="A139" s="12">
        <v>670</v>
      </c>
      <c r="B139" s="42">
        <f t="shared" si="5"/>
        <v>14.840599162843482</v>
      </c>
      <c r="C139" s="10">
        <f t="shared" si="4"/>
        <v>192.63504979688227</v>
      </c>
    </row>
    <row r="140" spans="1:3" s="10" customFormat="1" x14ac:dyDescent="0.2">
      <c r="A140" s="12">
        <v>675</v>
      </c>
      <c r="B140" s="42">
        <f t="shared" si="5"/>
        <v>14.764393905082571</v>
      </c>
      <c r="C140" s="10">
        <f t="shared" si="4"/>
        <v>191.02178404424549</v>
      </c>
    </row>
    <row r="141" spans="1:3" s="10" customFormat="1" x14ac:dyDescent="0.2">
      <c r="A141" s="12">
        <v>680</v>
      </c>
      <c r="B141" s="42">
        <f t="shared" si="5"/>
        <v>14.689196872857465</v>
      </c>
      <c r="C141" s="10">
        <f t="shared" si="4"/>
        <v>189.4038668905163</v>
      </c>
    </row>
    <row r="142" spans="1:3" s="10" customFormat="1" x14ac:dyDescent="0.2">
      <c r="A142" s="12">
        <v>685</v>
      </c>
      <c r="B142" s="42">
        <f t="shared" si="5"/>
        <v>14.614987592841063</v>
      </c>
      <c r="C142" s="10">
        <f t="shared" si="4"/>
        <v>187.78136474493539</v>
      </c>
    </row>
    <row r="143" spans="1:3" s="10" customFormat="1" x14ac:dyDescent="0.2">
      <c r="A143" s="12">
        <v>690</v>
      </c>
      <c r="B143" s="42">
        <f t="shared" si="5"/>
        <v>14.541746150817232</v>
      </c>
      <c r="C143" s="10">
        <f t="shared" si="4"/>
        <v>186.15434258957089</v>
      </c>
    </row>
    <row r="144" spans="1:3" s="10" customFormat="1" x14ac:dyDescent="0.2">
      <c r="A144" s="12">
        <v>695</v>
      </c>
      <c r="B144" s="42">
        <f t="shared" si="5"/>
        <v>14.469453172543499</v>
      </c>
      <c r="C144" s="10">
        <f t="shared" si="4"/>
        <v>184.52286402009631</v>
      </c>
    </row>
    <row r="145" spans="1:3" s="10" customFormat="1" x14ac:dyDescent="0.2">
      <c r="A145" s="12">
        <v>700</v>
      </c>
      <c r="B145" s="42">
        <f t="shared" si="5"/>
        <v>14.398089805399767</v>
      </c>
      <c r="C145" s="10">
        <f t="shared" si="4"/>
        <v>182.88699128513099</v>
      </c>
    </row>
    <row r="146" spans="1:3" s="10" customFormat="1" x14ac:dyDescent="0.2">
      <c r="A146" s="12">
        <v>705</v>
      </c>
      <c r="B146" s="42">
        <f t="shared" si="5"/>
        <v>14.327637700785056</v>
      </c>
      <c r="C146" s="10">
        <f t="shared" si="4"/>
        <v>181.24678532418605</v>
      </c>
    </row>
    <row r="147" spans="1:3" s="10" customFormat="1" x14ac:dyDescent="0.2">
      <c r="A147" s="12">
        <v>710</v>
      </c>
      <c r="B147" s="42">
        <f t="shared" si="5"/>
        <v>14.258078997226926</v>
      </c>
      <c r="C147" s="10">
        <f t="shared" si="4"/>
        <v>179.60230580428029</v>
      </c>
    </row>
    <row r="148" spans="1:3" s="10" customFormat="1" x14ac:dyDescent="0.2">
      <c r="A148" s="12">
        <v>715</v>
      </c>
      <c r="B148" s="42">
        <f t="shared" si="5"/>
        <v>14.189396304170044</v>
      </c>
      <c r="C148" s="10">
        <f t="shared" si="4"/>
        <v>177.95361115528505</v>
      </c>
    </row>
    <row r="149" spans="1:3" s="10" customFormat="1" x14ac:dyDescent="0.2">
      <c r="A149" s="12">
        <v>720</v>
      </c>
      <c r="B149" s="42">
        <f t="shared" si="5"/>
        <v>14.121572686411895</v>
      </c>
      <c r="C149" s="10">
        <f t="shared" si="4"/>
        <v>176.3007586040419</v>
      </c>
    </row>
    <row r="150" spans="1:3" s="10" customFormat="1" x14ac:dyDescent="0.2">
      <c r="A150" s="12">
        <v>725</v>
      </c>
      <c r="B150" s="42">
        <f t="shared" si="5"/>
        <v>14.054591649155881</v>
      </c>
      <c r="C150" s="10">
        <f t="shared" si="4"/>
        <v>174.64380420731706</v>
      </c>
    </row>
    <row r="151" spans="1:3" s="10" customFormat="1" x14ac:dyDescent="0.2">
      <c r="A151" s="12">
        <v>730</v>
      </c>
      <c r="B151" s="42">
        <f t="shared" si="5"/>
        <v>13.988437123652931</v>
      </c>
      <c r="C151" s="10">
        <f t="shared" si="4"/>
        <v>172.98280288362554</v>
      </c>
    </row>
    <row r="152" spans="1:3" s="10" customFormat="1" x14ac:dyDescent="0.2">
      <c r="A152" s="12">
        <v>735</v>
      </c>
      <c r="B152" s="42">
        <f t="shared" si="5"/>
        <v>13.923093453404903</v>
      </c>
      <c r="C152" s="10">
        <f t="shared" si="4"/>
        <v>171.3178084439817</v>
      </c>
    </row>
    <row r="153" spans="1:3" s="10" customFormat="1" x14ac:dyDescent="0.2">
      <c r="A153" s="12">
        <v>740</v>
      </c>
      <c r="B153" s="42">
        <f t="shared" si="5"/>
        <v>13.858545380904086</v>
      </c>
      <c r="C153" s="10">
        <f t="shared" si="4"/>
        <v>169.64887362161576</v>
      </c>
    </row>
    <row r="154" spans="1:3" s="10" customFormat="1" x14ac:dyDescent="0.2">
      <c r="A154" s="12">
        <v>745</v>
      </c>
      <c r="B154" s="42">
        <f t="shared" si="5"/>
        <v>13.794778034884473</v>
      </c>
      <c r="C154" s="10">
        <f t="shared" si="4"/>
        <v>167.97605010069455</v>
      </c>
    </row>
    <row r="155" spans="1:3" s="10" customFormat="1" x14ac:dyDescent="0.2">
      <c r="A155" s="12">
        <v>750</v>
      </c>
      <c r="B155" s="42">
        <f t="shared" si="5"/>
        <v>13.731776918062012</v>
      </c>
      <c r="C155" s="10">
        <f t="shared" si="4"/>
        <v>166.29938854409653</v>
      </c>
    </row>
    <row r="156" spans="1:3" s="10" customFormat="1" x14ac:dyDescent="0.2">
      <c r="A156" s="12">
        <v>755</v>
      </c>
      <c r="B156" s="42">
        <f t="shared" si="5"/>
        <v>13.669527895341696</v>
      </c>
      <c r="C156" s="10">
        <f t="shared" si="4"/>
        <v>164.61893862026346</v>
      </c>
    </row>
    <row r="157" spans="1:3" s="10" customFormat="1" x14ac:dyDescent="0.2">
      <c r="A157" s="12">
        <v>760</v>
      </c>
      <c r="B157" s="42">
        <f t="shared" si="5"/>
        <v>13.608017182471077</v>
      </c>
      <c r="C157" s="10">
        <f t="shared" si="4"/>
        <v>162.93474902917907</v>
      </c>
    </row>
    <row r="158" spans="1:3" s="10" customFormat="1" x14ac:dyDescent="0.2">
      <c r="A158" s="12">
        <v>765</v>
      </c>
      <c r="B158" s="42">
        <f t="shared" si="5"/>
        <v>13.547231335120294</v>
      </c>
      <c r="C158" s="10">
        <f t="shared" si="4"/>
        <v>161.24686752749975</v>
      </c>
    </row>
    <row r="159" spans="1:3" s="10" customFormat="1" x14ac:dyDescent="0.2">
      <c r="A159" s="12">
        <v>770</v>
      </c>
      <c r="B159" s="42">
        <f t="shared" si="5"/>
        <v>13.487157238370106</v>
      </c>
      <c r="C159" s="10">
        <f t="shared" si="4"/>
        <v>159.55534095287476</v>
      </c>
    </row>
    <row r="160" spans="1:3" s="10" customFormat="1" x14ac:dyDescent="0.2">
      <c r="A160" s="12">
        <v>775</v>
      </c>
      <c r="B160" s="42">
        <f t="shared" si="5"/>
        <v>13.427782096590056</v>
      </c>
      <c r="C160" s="10">
        <f t="shared" si="4"/>
        <v>157.86021524748557</v>
      </c>
    </row>
    <row r="161" spans="1:3" s="10" customFormat="1" x14ac:dyDescent="0.2">
      <c r="A161" s="12">
        <v>780</v>
      </c>
      <c r="B161" s="42">
        <f t="shared" si="5"/>
        <v>13.369093423689963</v>
      </c>
      <c r="C161" s="10">
        <f t="shared" si="4"/>
        <v>156.16153548083415</v>
      </c>
    </row>
    <row r="162" spans="1:3" s="10" customFormat="1" x14ac:dyDescent="0.2">
      <c r="A162" s="12">
        <v>785</v>
      </c>
      <c r="B162" s="42">
        <f t="shared" si="5"/>
        <v>13.311079033728712</v>
      </c>
      <c r="C162" s="10">
        <f t="shared" si="4"/>
        <v>154.45934587181063</v>
      </c>
    </row>
    <row r="163" spans="1:3" s="10" customFormat="1" x14ac:dyDescent="0.2">
      <c r="A163" s="12">
        <v>790</v>
      </c>
      <c r="B163" s="42">
        <f t="shared" si="5"/>
        <v>13.253727031864985</v>
      </c>
      <c r="C163" s="10">
        <f t="shared" si="4"/>
        <v>152.75368981006278</v>
      </c>
    </row>
    <row r="164" spans="1:3" s="10" customFormat="1" x14ac:dyDescent="0.2">
      <c r="A164" s="12">
        <v>795</v>
      </c>
      <c r="B164" s="42">
        <f t="shared" si="5"/>
        <v>13.197025805635571</v>
      </c>
      <c r="C164" s="10">
        <f t="shared" si="4"/>
        <v>151.04460987670041</v>
      </c>
    </row>
    <row r="165" spans="1:3" s="10" customFormat="1" x14ac:dyDescent="0.2">
      <c r="A165" s="12">
        <v>800</v>
      </c>
      <c r="B165" s="42">
        <f t="shared" si="5"/>
        <v>13.140964016547358</v>
      </c>
      <c r="C165" s="10">
        <f t="shared" si="4"/>
        <v>149.33214786435528</v>
      </c>
    </row>
    <row r="166" spans="1:3" s="10" customFormat="1" x14ac:dyDescent="0.2">
      <c r="A166" s="12">
        <v>805</v>
      </c>
      <c r="B166" s="42">
        <f t="shared" si="5"/>
        <v>13.085530591969833</v>
      </c>
      <c r="C166" s="10">
        <f t="shared" si="4"/>
        <v>147.61634479661916</v>
      </c>
    </row>
    <row r="167" spans="1:3" s="10" customFormat="1" x14ac:dyDescent="0.2">
      <c r="A167" s="12">
        <v>810</v>
      </c>
      <c r="B167" s="42">
        <f t="shared" si="5"/>
        <v>13.030714717315702</v>
      </c>
      <c r="C167" s="10">
        <f t="shared" si="4"/>
        <v>145.89724094688896</v>
      </c>
    </row>
    <row r="168" spans="1:3" s="10" customFormat="1" x14ac:dyDescent="0.2">
      <c r="A168" s="12">
        <v>815</v>
      </c>
      <c r="B168" s="42">
        <f t="shared" si="5"/>
        <v>12.976505828497496</v>
      </c>
      <c r="C168" s="10">
        <f t="shared" si="4"/>
        <v>144.17487585663153</v>
      </c>
    </row>
    <row r="169" spans="1:3" s="10" customFormat="1" x14ac:dyDescent="0.2">
      <c r="A169" s="12">
        <v>820</v>
      </c>
      <c r="B169" s="42">
        <f t="shared" si="5"/>
        <v>12.922893604649051</v>
      </c>
      <c r="C169" s="10">
        <f t="shared" si="4"/>
        <v>142.44928835309938</v>
      </c>
    </row>
    <row r="170" spans="1:3" s="10" customFormat="1" x14ac:dyDescent="0.2">
      <c r="A170" s="12">
        <v>825</v>
      </c>
      <c r="B170" s="42">
        <f t="shared" si="5"/>
        <v>12.869867961100832</v>
      </c>
      <c r="C170" s="10">
        <f t="shared" si="4"/>
        <v>140.72051656650967</v>
      </c>
    </row>
    <row r="171" spans="1:3" s="10" customFormat="1" x14ac:dyDescent="0.2">
      <c r="A171" s="12">
        <v>830</v>
      </c>
      <c r="B171" s="42">
        <f t="shared" si="5"/>
        <v>12.8174190425989</v>
      </c>
      <c r="C171" s="10">
        <f t="shared" si="4"/>
        <v>138.98859794671</v>
      </c>
    </row>
    <row r="172" spans="1:3" s="10" customFormat="1" x14ac:dyDescent="0.2">
      <c r="A172" s="12">
        <v>835</v>
      </c>
      <c r="B172" s="42">
        <f t="shared" si="5"/>
        <v>12.765537216757609</v>
      </c>
      <c r="C172" s="10">
        <f t="shared" si="4"/>
        <v>137.25356927934641</v>
      </c>
    </row>
    <row r="173" spans="1:3" s="10" customFormat="1" x14ac:dyDescent="0.2">
      <c r="A173" s="12">
        <v>840</v>
      </c>
      <c r="B173" s="42">
        <f t="shared" si="5"/>
        <v>12.714213067736672</v>
      </c>
      <c r="C173" s="10">
        <f t="shared" si="4"/>
        <v>135.51546670155287</v>
      </c>
    </row>
    <row r="174" spans="1:3" s="10" customFormat="1" x14ac:dyDescent="0.2">
      <c r="A174" s="12">
        <v>845</v>
      </c>
      <c r="B174" s="42">
        <f t="shared" si="5"/>
        <v>12.663437390133643</v>
      </c>
      <c r="C174" s="10">
        <f t="shared" si="4"/>
        <v>133.77432571718074</v>
      </c>
    </row>
    <row r="175" spans="1:3" s="10" customFormat="1" x14ac:dyDescent="0.2">
      <c r="A175" s="12">
        <v>850</v>
      </c>
      <c r="B175" s="42">
        <f t="shared" si="5"/>
        <v>12.613201183083246</v>
      </c>
      <c r="C175" s="10">
        <f t="shared" si="4"/>
        <v>132.03018121158087</v>
      </c>
    </row>
    <row r="176" spans="1:3" s="10" customFormat="1" x14ac:dyDescent="0.2">
      <c r="A176" s="12">
        <v>855</v>
      </c>
      <c r="B176" s="42">
        <f t="shared" si="5"/>
        <v>12.563495644555418</v>
      </c>
      <c r="C176" s="10">
        <f t="shared" si="4"/>
        <v>130.28306746595763</v>
      </c>
    </row>
    <row r="177" spans="1:3" s="10" customFormat="1" x14ac:dyDescent="0.2">
      <c r="A177" s="12">
        <v>860</v>
      </c>
      <c r="B177" s="42">
        <f t="shared" si="5"/>
        <v>12.514312165844164</v>
      </c>
      <c r="C177" s="10">
        <f t="shared" si="4"/>
        <v>128.53301817130421</v>
      </c>
    </row>
    <row r="178" spans="1:3" s="10" customFormat="1" x14ac:dyDescent="0.2">
      <c r="A178" s="12">
        <v>865</v>
      </c>
      <c r="B178" s="42">
        <f t="shared" si="5"/>
        <v>12.465642326239955</v>
      </c>
      <c r="C178" s="10">
        <f t="shared" si="4"/>
        <v>126.78006644194255</v>
      </c>
    </row>
    <row r="179" spans="1:3" s="10" customFormat="1" x14ac:dyDescent="0.2">
      <c r="A179" s="12">
        <v>870</v>
      </c>
      <c r="B179" s="42">
        <f t="shared" si="5"/>
        <v>12.417477887878404</v>
      </c>
      <c r="C179" s="10">
        <f t="shared" si="4"/>
        <v>125.02424482867319</v>
      </c>
    </row>
    <row r="180" spans="1:3" s="10" customFormat="1" x14ac:dyDescent="0.2">
      <c r="A180" s="12">
        <v>875</v>
      </c>
      <c r="B180" s="42">
        <f t="shared" si="5"/>
        <v>12.369810790758439</v>
      </c>
      <c r="C180" s="10">
        <f t="shared" si="4"/>
        <v>123.26558533155095</v>
      </c>
    </row>
    <row r="181" spans="1:3" s="10" customFormat="1" x14ac:dyDescent="0.2">
      <c r="A181" s="12">
        <v>880</v>
      </c>
      <c r="B181" s="42">
        <f t="shared" si="5"/>
        <v>12.322633147923554</v>
      </c>
      <c r="C181" s="10">
        <f t="shared" si="4"/>
        <v>121.50411941230186</v>
      </c>
    </row>
    <row r="182" spans="1:3" s="10" customFormat="1" x14ac:dyDescent="0.2">
      <c r="A182" s="12">
        <v>885</v>
      </c>
      <c r="B182" s="42">
        <f t="shared" si="5"/>
        <v>12.275937240799792</v>
      </c>
      <c r="C182" s="10">
        <f t="shared" si="4"/>
        <v>119.73987800638803</v>
      </c>
    </row>
    <row r="183" spans="1:3" s="10" customFormat="1" x14ac:dyDescent="0.2">
      <c r="A183" s="12">
        <v>890</v>
      </c>
      <c r="B183" s="42">
        <f t="shared" si="5"/>
        <v>12.229715514684681</v>
      </c>
      <c r="C183" s="10">
        <f t="shared" si="4"/>
        <v>117.97289153474115</v>
      </c>
    </row>
    <row r="184" spans="1:3" s="10" customFormat="1" x14ac:dyDescent="0.2">
      <c r="A184" s="12">
        <v>895</v>
      </c>
      <c r="B184" s="42">
        <f t="shared" si="5"/>
        <v>12.183960574381226</v>
      </c>
      <c r="C184" s="10">
        <f t="shared" si="4"/>
        <v>116.20318991516302</v>
      </c>
    </row>
    <row r="185" spans="1:3" s="10" customFormat="1" x14ac:dyDescent="0.2">
      <c r="A185" s="12">
        <v>900</v>
      </c>
      <c r="B185" s="42">
        <f t="shared" si="5"/>
        <v>12.138665179971701</v>
      </c>
      <c r="C185" s="10">
        <f t="shared" si="4"/>
        <v>114.4308025734169</v>
      </c>
    </row>
    <row r="186" spans="1:3" s="10" customFormat="1" x14ac:dyDescent="0.2">
      <c r="A186" s="12">
        <v>905</v>
      </c>
      <c r="B186" s="42">
        <f t="shared" si="5"/>
        <v>12.093822242725894</v>
      </c>
      <c r="C186" s="10">
        <f t="shared" si="4"/>
        <v>112.65575845401023</v>
      </c>
    </row>
    <row r="187" spans="1:3" s="10" customFormat="1" x14ac:dyDescent="0.2">
      <c r="A187" s="12">
        <v>910</v>
      </c>
      <c r="B187" s="42">
        <f t="shared" si="5"/>
        <v>12.04942482113889</v>
      </c>
      <c r="C187" s="10">
        <f t="shared" si="4"/>
        <v>110.87808603068505</v>
      </c>
    </row>
    <row r="188" spans="1:3" s="10" customFormat="1" x14ac:dyDescent="0.2">
      <c r="A188" s="12">
        <v>915</v>
      </c>
      <c r="B188" s="42">
        <f t="shared" si="5"/>
        <v>12.005466117093627</v>
      </c>
      <c r="C188" s="10">
        <f t="shared" si="4"/>
        <v>109.09781331662447</v>
      </c>
    </row>
    <row r="189" spans="1:3" s="10" customFormat="1" x14ac:dyDescent="0.2">
      <c r="A189" s="12">
        <v>920</v>
      </c>
      <c r="B189" s="42">
        <f t="shared" si="5"/>
        <v>11.9619394721435</v>
      </c>
      <c r="C189" s="10">
        <f t="shared" si="4"/>
        <v>107.31496787437784</v>
      </c>
    </row>
    <row r="190" spans="1:3" s="10" customFormat="1" x14ac:dyDescent="0.2">
      <c r="A190" s="12">
        <v>925</v>
      </c>
      <c r="B190" s="42">
        <f t="shared" si="5"/>
        <v>11.918838363910918</v>
      </c>
      <c r="C190" s="10">
        <f t="shared" si="4"/>
        <v>105.52957682552909</v>
      </c>
    </row>
    <row r="191" spans="1:3" s="10" customFormat="1" x14ac:dyDescent="0.2">
      <c r="A191" s="12">
        <v>930</v>
      </c>
      <c r="B191" s="42">
        <f t="shared" si="5"/>
        <v>11.876156402597175</v>
      </c>
      <c r="C191" s="10">
        <f t="shared" si="4"/>
        <v>103.74166686009299</v>
      </c>
    </row>
    <row r="192" spans="1:3" s="10" customFormat="1" x14ac:dyDescent="0.2">
      <c r="A192" s="12">
        <v>935</v>
      </c>
      <c r="B192" s="42">
        <f t="shared" si="5"/>
        <v>11.833887327600122</v>
      </c>
      <c r="C192" s="10">
        <f t="shared" si="4"/>
        <v>101.95126424567546</v>
      </c>
    </row>
    <row r="193" spans="1:3" s="10" customFormat="1" x14ac:dyDescent="0.2">
      <c r="A193" s="12">
        <v>940</v>
      </c>
      <c r="B193" s="42">
        <f t="shared" si="5"/>
        <v>11.792025004235372</v>
      </c>
      <c r="C193" s="10">
        <f t="shared" si="4"/>
        <v>100.15839483638474</v>
      </c>
    </row>
    <row r="194" spans="1:3" s="10" customFormat="1" x14ac:dyDescent="0.2">
      <c r="A194" s="12">
        <v>945</v>
      </c>
      <c r="B194" s="42">
        <f t="shared" si="5"/>
        <v>11.750563420557425</v>
      </c>
      <c r="C194" s="10">
        <f t="shared" si="4"/>
        <v>98.363084081504269</v>
      </c>
    </row>
    <row r="195" spans="1:3" s="10" customFormat="1" x14ac:dyDescent="0.2">
      <c r="A195" s="12">
        <v>950</v>
      </c>
      <c r="B195" s="42">
        <f t="shared" si="5"/>
        <v>11.709496684277363</v>
      </c>
      <c r="C195" s="10">
        <f t="shared" si="4"/>
        <v>96.565357033948914</v>
      </c>
    </row>
    <row r="196" spans="1:3" s="10" customFormat="1" x14ac:dyDescent="0.2">
      <c r="A196" s="12">
        <v>955</v>
      </c>
      <c r="B196" s="42">
        <f t="shared" si="5"/>
        <v>11.668819019773421</v>
      </c>
      <c r="C196" s="10">
        <f t="shared" si="4"/>
        <v>94.765238358492269</v>
      </c>
    </row>
    <row r="197" spans="1:3" s="10" customFormat="1" x14ac:dyDescent="0.2">
      <c r="A197" s="12">
        <v>960</v>
      </c>
      <c r="B197" s="42">
        <f t="shared" si="5"/>
        <v>11.628524765191345</v>
      </c>
      <c r="C197" s="10">
        <f t="shared" si="4"/>
        <v>92.962752339784942</v>
      </c>
    </row>
    <row r="198" spans="1:3" s="10" customFormat="1" x14ac:dyDescent="0.2">
      <c r="A198" s="12">
        <v>965</v>
      </c>
      <c r="B198" s="42">
        <f t="shared" si="5"/>
        <v>11.588608369631325</v>
      </c>
      <c r="C198" s="10">
        <f t="shared" si="4"/>
        <v>91.157922890165509</v>
      </c>
    </row>
    <row r="199" spans="1:3" s="10" customFormat="1" x14ac:dyDescent="0.2">
      <c r="A199" s="12">
        <v>970</v>
      </c>
      <c r="B199" s="42">
        <f t="shared" si="5"/>
        <v>11.549064390418524</v>
      </c>
      <c r="C199" s="10">
        <f t="shared" si="4"/>
        <v>89.350773557271978</v>
      </c>
    </row>
    <row r="200" spans="1:3" s="10" customFormat="1" x14ac:dyDescent="0.2">
      <c r="A200" s="12">
        <v>975</v>
      </c>
      <c r="B200" s="42">
        <f t="shared" si="5"/>
        <v>11.509887490454254</v>
      </c>
      <c r="C200" s="10">
        <f t="shared" ref="C200:C263" si="6">0.06*(B200*A200-$A$2*A200-$A$2*$B$2+$A$2^2*$B$2/B200)</f>
        <v>87.54132753145764</v>
      </c>
    </row>
    <row r="201" spans="1:3" s="10" customFormat="1" x14ac:dyDescent="0.2">
      <c r="A201" s="12">
        <v>980</v>
      </c>
      <c r="B201" s="42">
        <f t="shared" ref="B201:B264" si="7">$C$2*(190*$D$2^(1/3)*(LN($A201)/$A201^0.98)+2)</f>
        <v>11.471072435645091</v>
      </c>
      <c r="C201" s="10">
        <f t="shared" si="6"/>
        <v>85.729607653020494</v>
      </c>
    </row>
    <row r="202" spans="1:3" s="10" customFormat="1" x14ac:dyDescent="0.2">
      <c r="A202" s="12">
        <v>985</v>
      </c>
      <c r="B202" s="42">
        <f t="shared" si="7"/>
        <v>11.432614092407176</v>
      </c>
      <c r="C202" s="10">
        <f t="shared" si="6"/>
        <v>83.915636419249566</v>
      </c>
    </row>
    <row r="203" spans="1:3" s="10" customFormat="1" x14ac:dyDescent="0.2">
      <c r="A203" s="12">
        <v>990</v>
      </c>
      <c r="B203" s="42">
        <f t="shared" si="7"/>
        <v>11.394507425243216</v>
      </c>
      <c r="C203" s="10">
        <f t="shared" si="6"/>
        <v>82.099435991294342</v>
      </c>
    </row>
    <row r="204" spans="1:3" s="10" customFormat="1" x14ac:dyDescent="0.2">
      <c r="A204" s="12">
        <v>995</v>
      </c>
      <c r="B204" s="42">
        <f t="shared" si="7"/>
        <v>11.35674749438963</v>
      </c>
      <c r="C204" s="10">
        <f t="shared" si="6"/>
        <v>80.281028200862053</v>
      </c>
    </row>
    <row r="205" spans="1:3" s="10" customFormat="1" x14ac:dyDescent="0.2">
      <c r="A205" s="12">
        <v>1000</v>
      </c>
      <c r="B205" s="42">
        <f t="shared" si="7"/>
        <v>11.319329453531592</v>
      </c>
      <c r="C205" s="10">
        <f t="shared" si="6"/>
        <v>78.460434556751409</v>
      </c>
    </row>
    <row r="206" spans="1:3" s="10" customFormat="1" x14ac:dyDescent="0.2">
      <c r="A206" s="12">
        <v>1005</v>
      </c>
      <c r="B206" s="42">
        <f t="shared" si="7"/>
        <v>11.282248547583508</v>
      </c>
      <c r="C206" s="10">
        <f t="shared" si="6"/>
        <v>76.637676251218906</v>
      </c>
    </row>
    <row r="207" spans="1:3" s="10" customFormat="1" x14ac:dyDescent="0.2">
      <c r="A207" s="12">
        <v>1010</v>
      </c>
      <c r="B207" s="42">
        <f t="shared" si="7"/>
        <v>11.245500110532962</v>
      </c>
      <c r="C207" s="10">
        <f t="shared" si="6"/>
        <v>74.812774166196206</v>
      </c>
    </row>
    <row r="208" spans="1:3" s="10" customFormat="1" x14ac:dyDescent="0.2">
      <c r="A208" s="12">
        <v>1015</v>
      </c>
      <c r="B208" s="42">
        <f t="shared" si="7"/>
        <v>11.20907956334579</v>
      </c>
      <c r="C208" s="10">
        <f t="shared" si="6"/>
        <v>72.98574887934808</v>
      </c>
    </row>
    <row r="209" spans="1:3" s="10" customFormat="1" x14ac:dyDescent="0.2">
      <c r="A209" s="12">
        <v>1020</v>
      </c>
      <c r="B209" s="42">
        <f t="shared" si="7"/>
        <v>11.17298241193045</v>
      </c>
      <c r="C209" s="10">
        <f t="shared" si="6"/>
        <v>71.156620669987802</v>
      </c>
    </row>
    <row r="210" spans="1:3" s="10" customFormat="1" x14ac:dyDescent="0.2">
      <c r="A210" s="12">
        <v>1025</v>
      </c>
      <c r="B210" s="42">
        <f t="shared" si="7"/>
        <v>11.13720424515958</v>
      </c>
      <c r="C210" s="10">
        <f t="shared" si="6"/>
        <v>69.325409524845568</v>
      </c>
    </row>
    <row r="211" spans="1:3" s="10" customFormat="1" x14ac:dyDescent="0.2">
      <c r="A211" s="12">
        <v>1030</v>
      </c>
      <c r="B211" s="42">
        <f t="shared" si="7"/>
        <v>11.101740732947022</v>
      </c>
      <c r="C211" s="10">
        <f t="shared" si="6"/>
        <v>67.49213514370166</v>
      </c>
    </row>
    <row r="212" spans="1:3" s="10" customFormat="1" x14ac:dyDescent="0.2">
      <c r="A212" s="12">
        <v>1035</v>
      </c>
      <c r="B212" s="42">
        <f t="shared" si="7"/>
        <v>11.066587624378334</v>
      </c>
      <c r="C212" s="10">
        <f t="shared" si="6"/>
        <v>65.656816944881442</v>
      </c>
    </row>
    <row r="213" spans="1:3" s="10" customFormat="1" x14ac:dyDescent="0.2">
      <c r="A213" s="12">
        <v>1040</v>
      </c>
      <c r="B213" s="42">
        <f t="shared" si="7"/>
        <v>11.03174074589314</v>
      </c>
      <c r="C213" s="10">
        <f t="shared" si="6"/>
        <v>63.819474070616884</v>
      </c>
    </row>
    <row r="214" spans="1:3" s="10" customFormat="1" x14ac:dyDescent="0.2">
      <c r="A214" s="12">
        <v>1045</v>
      </c>
      <c r="B214" s="42">
        <f t="shared" si="7"/>
        <v>10.997195999517748</v>
      </c>
      <c r="C214" s="10">
        <f t="shared" si="6"/>
        <v>61.980125392289956</v>
      </c>
    </row>
    <row r="215" spans="1:3" s="10" customFormat="1" x14ac:dyDescent="0.2">
      <c r="A215" s="12">
        <v>1050</v>
      </c>
      <c r="B215" s="42">
        <f t="shared" si="7"/>
        <v>10.96294936114611</v>
      </c>
      <c r="C215" s="10">
        <f t="shared" si="6"/>
        <v>60.138789515538214</v>
      </c>
    </row>
    <row r="216" spans="1:3" s="10" customFormat="1" x14ac:dyDescent="0.2">
      <c r="A216" s="12">
        <v>1055</v>
      </c>
      <c r="B216" s="42">
        <f t="shared" si="7"/>
        <v>10.928996878867958</v>
      </c>
      <c r="C216" s="10">
        <f t="shared" si="6"/>
        <v>58.295484785252263</v>
      </c>
    </row>
    <row r="217" spans="1:3" s="10" customFormat="1" x14ac:dyDescent="0.2">
      <c r="A217" s="12">
        <v>1060</v>
      </c>
      <c r="B217" s="42">
        <f t="shared" si="7"/>
        <v>10.895334671342328</v>
      </c>
      <c r="C217" s="10">
        <f t="shared" si="6"/>
        <v>56.450229290450942</v>
      </c>
    </row>
    <row r="218" spans="1:3" s="10" customFormat="1" x14ac:dyDescent="0.2">
      <c r="A218" s="12">
        <v>1065</v>
      </c>
      <c r="B218" s="42">
        <f t="shared" si="7"/>
        <v>10.861958926215122</v>
      </c>
      <c r="C218" s="10">
        <f t="shared" si="6"/>
        <v>54.603040869040811</v>
      </c>
    </row>
    <row r="219" spans="1:3" s="10" customFormat="1" x14ac:dyDescent="0.2">
      <c r="A219" s="12">
        <v>1070</v>
      </c>
      <c r="B219" s="42">
        <f t="shared" si="7"/>
        <v>10.828865898579355</v>
      </c>
      <c r="C219" s="10">
        <f t="shared" si="6"/>
        <v>52.753937112468705</v>
      </c>
    </row>
    <row r="220" spans="1:3" s="10" customFormat="1" x14ac:dyDescent="0.2">
      <c r="A220" s="12">
        <v>1075</v>
      </c>
      <c r="B220" s="42">
        <f t="shared" si="7"/>
        <v>10.796051909476732</v>
      </c>
      <c r="C220" s="10">
        <f t="shared" si="6"/>
        <v>50.902935370266995</v>
      </c>
    </row>
    <row r="221" spans="1:3" s="10" customFormat="1" x14ac:dyDescent="0.2">
      <c r="A221" s="12">
        <v>1080</v>
      </c>
      <c r="B221" s="42">
        <f t="shared" si="7"/>
        <v>10.76351334443916</v>
      </c>
      <c r="C221" s="10">
        <f t="shared" si="6"/>
        <v>49.050052754489897</v>
      </c>
    </row>
    <row r="222" spans="1:3" s="10" customFormat="1" x14ac:dyDescent="0.2">
      <c r="A222" s="12">
        <v>1085</v>
      </c>
      <c r="B222" s="42">
        <f t="shared" si="7"/>
        <v>10.731246652069142</v>
      </c>
      <c r="C222" s="10">
        <f t="shared" si="6"/>
        <v>47.195306144054626</v>
      </c>
    </row>
    <row r="223" spans="1:3" s="10" customFormat="1" x14ac:dyDescent="0.2">
      <c r="A223" s="12">
        <v>1090</v>
      </c>
      <c r="B223" s="42">
        <f t="shared" si="7"/>
        <v>10.699248342657613</v>
      </c>
      <c r="C223" s="10">
        <f t="shared" si="6"/>
        <v>45.338712188975784</v>
      </c>
    </row>
    <row r="224" spans="1:3" s="10" customFormat="1" x14ac:dyDescent="0.2">
      <c r="A224" s="12">
        <v>1095</v>
      </c>
      <c r="B224" s="42">
        <f t="shared" si="7"/>
        <v>10.667514986838304</v>
      </c>
      <c r="C224" s="10">
        <f t="shared" si="6"/>
        <v>43.480287314511521</v>
      </c>
    </row>
    <row r="225" spans="1:3" s="10" customFormat="1" x14ac:dyDescent="0.2">
      <c r="A225" s="12">
        <v>1100</v>
      </c>
      <c r="B225" s="42">
        <f t="shared" si="7"/>
        <v>10.63604321427734</v>
      </c>
      <c r="C225" s="10">
        <f t="shared" si="6"/>
        <v>41.620047725212395</v>
      </c>
    </row>
    <row r="226" spans="1:3" s="10" customFormat="1" x14ac:dyDescent="0.2">
      <c r="A226" s="12">
        <v>1105</v>
      </c>
      <c r="B226" s="42">
        <f t="shared" si="7"/>
        <v>10.604829712396995</v>
      </c>
      <c r="C226" s="10">
        <f t="shared" si="6"/>
        <v>39.75800940887612</v>
      </c>
    </row>
    <row r="227" spans="1:3" s="10" customFormat="1" x14ac:dyDescent="0.2">
      <c r="A227" s="12">
        <v>1110</v>
      </c>
      <c r="B227" s="42">
        <f t="shared" si="7"/>
        <v>10.573871225132748</v>
      </c>
      <c r="C227" s="10">
        <f t="shared" si="6"/>
        <v>37.894188140421434</v>
      </c>
    </row>
    <row r="228" spans="1:3" s="10" customFormat="1" x14ac:dyDescent="0.2">
      <c r="A228" s="12">
        <v>1115</v>
      </c>
      <c r="B228" s="42">
        <f t="shared" si="7"/>
        <v>10.543164551722358</v>
      </c>
      <c r="C228" s="10">
        <f t="shared" si="6"/>
        <v>36.028599485667982</v>
      </c>
    </row>
    <row r="229" spans="1:3" s="10" customFormat="1" x14ac:dyDescent="0.2">
      <c r="A229" s="12">
        <v>1120</v>
      </c>
      <c r="B229" s="42">
        <f t="shared" si="7"/>
        <v>10.512706545526227</v>
      </c>
      <c r="C229" s="10">
        <f t="shared" si="6"/>
        <v>34.161258805037825</v>
      </c>
    </row>
    <row r="230" spans="1:3" s="10" customFormat="1" x14ac:dyDescent="0.2">
      <c r="A230" s="12">
        <v>1125</v>
      </c>
      <c r="B230" s="42">
        <f t="shared" si="7"/>
        <v>10.482494112877946</v>
      </c>
      <c r="C230" s="10">
        <f t="shared" si="6"/>
        <v>32.292181257170071</v>
      </c>
    </row>
    <row r="231" spans="1:3" s="10" customFormat="1" x14ac:dyDescent="0.2">
      <c r="A231" s="12">
        <v>1130</v>
      </c>
      <c r="B231" s="42">
        <f t="shared" si="7"/>
        <v>10.452524211964288</v>
      </c>
      <c r="C231" s="10">
        <f t="shared" si="6"/>
        <v>30.421381802463937</v>
      </c>
    </row>
    <row r="232" spans="1:3" s="10" customFormat="1" x14ac:dyDescent="0.2">
      <c r="A232" s="12">
        <v>1135</v>
      </c>
      <c r="B232" s="42">
        <f t="shared" si="7"/>
        <v>10.422793851733529</v>
      </c>
      <c r="C232" s="10">
        <f t="shared" si="6"/>
        <v>28.548875206533815</v>
      </c>
    </row>
    <row r="233" spans="1:3" s="10" customFormat="1" x14ac:dyDescent="0.2">
      <c r="A233" s="12">
        <v>1140</v>
      </c>
      <c r="B233" s="42">
        <f t="shared" si="7"/>
        <v>10.393300090831554</v>
      </c>
      <c r="C233" s="10">
        <f t="shared" si="6"/>
        <v>26.674676043599447</v>
      </c>
    </row>
    <row r="234" spans="1:3" s="10" customFormat="1" x14ac:dyDescent="0.2">
      <c r="A234" s="12">
        <v>1145</v>
      </c>
      <c r="B234" s="42">
        <f t="shared" si="7"/>
        <v>10.364040036564655</v>
      </c>
      <c r="C234" s="10">
        <f t="shared" si="6"/>
        <v>24.798798699794833</v>
      </c>
    </row>
    <row r="235" spans="1:3" s="10" customFormat="1" x14ac:dyDescent="0.2">
      <c r="A235" s="12">
        <v>1150</v>
      </c>
      <c r="B235" s="42">
        <f t="shared" si="7"/>
        <v>10.335010843888403</v>
      </c>
      <c r="C235" s="10">
        <f t="shared" si="6"/>
        <v>22.921257376408832</v>
      </c>
    </row>
    <row r="236" spans="1:3" s="10" customFormat="1" x14ac:dyDescent="0.2">
      <c r="A236" s="12">
        <v>1155</v>
      </c>
      <c r="B236" s="42">
        <f t="shared" si="7"/>
        <v>10.306209714421803</v>
      </c>
      <c r="C236" s="10">
        <f t="shared" si="6"/>
        <v>21.042066093057336</v>
      </c>
    </row>
    <row r="237" spans="1:3" s="10" customFormat="1" x14ac:dyDescent="0.2">
      <c r="A237" s="12">
        <v>1160</v>
      </c>
      <c r="B237" s="42">
        <f t="shared" si="7"/>
        <v>10.277633895485911</v>
      </c>
      <c r="C237" s="10">
        <f t="shared" si="6"/>
        <v>19.161238690783907</v>
      </c>
    </row>
    <row r="238" spans="1:3" s="10" customFormat="1" x14ac:dyDescent="0.2">
      <c r="A238" s="12">
        <v>1165</v>
      </c>
      <c r="B238" s="42">
        <f t="shared" si="7"/>
        <v>10.249280679166358</v>
      </c>
      <c r="C238" s="10">
        <f t="shared" si="6"/>
        <v>17.278788835099409</v>
      </c>
    </row>
    <row r="239" spans="1:3" s="10" customFormat="1" x14ac:dyDescent="0.2">
      <c r="A239" s="12">
        <v>1170</v>
      </c>
      <c r="B239" s="42">
        <f t="shared" si="7"/>
        <v>10.221147401398877</v>
      </c>
      <c r="C239" s="10">
        <f t="shared" si="6"/>
        <v>15.394730018950231</v>
      </c>
    </row>
    <row r="240" spans="1:3" s="10" customFormat="1" x14ac:dyDescent="0.2">
      <c r="A240" s="12">
        <v>1175</v>
      </c>
      <c r="B240" s="42">
        <f t="shared" si="7"/>
        <v>10.193231441077419</v>
      </c>
      <c r="C240" s="10">
        <f t="shared" si="6"/>
        <v>13.509075565631502</v>
      </c>
    </row>
    <row r="241" spans="1:3" s="10" customFormat="1" x14ac:dyDescent="0.2">
      <c r="A241" s="12">
        <v>1180</v>
      </c>
      <c r="B241" s="42">
        <f t="shared" si="7"/>
        <v>10.165530219183987</v>
      </c>
      <c r="C241" s="10">
        <f t="shared" si="6"/>
        <v>11.621838631633096</v>
      </c>
    </row>
    <row r="242" spans="1:3" s="10" customFormat="1" x14ac:dyDescent="0.2">
      <c r="A242" s="12">
        <v>1185</v>
      </c>
      <c r="B242" s="42">
        <f t="shared" si="7"/>
        <v>10.138041197939687</v>
      </c>
      <c r="C242" s="10">
        <f t="shared" si="6"/>
        <v>9.7330322094270212</v>
      </c>
    </row>
    <row r="243" spans="1:3" s="10" customFormat="1" x14ac:dyDescent="0.2">
      <c r="A243" s="12">
        <v>1190</v>
      </c>
      <c r="B243" s="42">
        <f t="shared" si="7"/>
        <v>10.110761879976426</v>
      </c>
      <c r="C243" s="10">
        <f t="shared" si="6"/>
        <v>7.8426691302007612</v>
      </c>
    </row>
    <row r="244" spans="1:3" s="10" customFormat="1" x14ac:dyDescent="0.2">
      <c r="A244" s="12">
        <v>1195</v>
      </c>
      <c r="B244" s="42">
        <f t="shared" si="7"/>
        <v>10.083689807528524</v>
      </c>
      <c r="C244" s="10">
        <f t="shared" si="6"/>
        <v>5.9507620665278438</v>
      </c>
    </row>
    <row r="245" spans="1:3" s="10" customFormat="1" x14ac:dyDescent="0.2">
      <c r="A245" s="12">
        <v>1200</v>
      </c>
      <c r="B245" s="42">
        <f t="shared" si="7"/>
        <v>10.056822561643855</v>
      </c>
      <c r="C245" s="10">
        <f t="shared" si="6"/>
        <v>4.057323534988365</v>
      </c>
    </row>
    <row r="246" spans="1:3" s="10" customFormat="1" x14ac:dyDescent="0.2">
      <c r="A246" s="12">
        <v>1205</v>
      </c>
      <c r="B246" s="42">
        <f t="shared" si="7"/>
        <v>10.030157761413831</v>
      </c>
      <c r="C246" s="10">
        <f t="shared" si="6"/>
        <v>2.1623658987316574</v>
      </c>
    </row>
    <row r="247" spans="1:3" s="10" customFormat="1" x14ac:dyDescent="0.2">
      <c r="A247" s="12">
        <v>1210</v>
      </c>
      <c r="B247" s="42">
        <f t="shared" si="7"/>
        <v>10.003693063221759</v>
      </c>
      <c r="C247" s="10">
        <f t="shared" si="6"/>
        <v>0.26590136998753533</v>
      </c>
    </row>
    <row r="248" spans="1:3" s="10" customFormat="1" x14ac:dyDescent="0.2">
      <c r="A248" s="12">
        <v>1215</v>
      </c>
      <c r="B248" s="42">
        <f t="shared" si="7"/>
        <v>9.9774261600090934</v>
      </c>
      <c r="C248" s="10">
        <f t="shared" si="6"/>
        <v>-1.6320579874724837</v>
      </c>
    </row>
    <row r="249" spans="1:3" s="10" customFormat="1" x14ac:dyDescent="0.2">
      <c r="A249" s="12">
        <v>1220</v>
      </c>
      <c r="B249" s="42">
        <f t="shared" si="7"/>
        <v>9.9513547805590221</v>
      </c>
      <c r="C249" s="10">
        <f t="shared" si="6"/>
        <v>-3.5315002559244837</v>
      </c>
    </row>
    <row r="250" spans="1:3" s="10" customFormat="1" x14ac:dyDescent="0.2">
      <c r="A250" s="12">
        <v>1225</v>
      </c>
      <c r="B250" s="42">
        <f t="shared" si="7"/>
        <v>9.9254766887969428</v>
      </c>
      <c r="C250" s="10">
        <f t="shared" si="6"/>
        <v>-5.432413661331462</v>
      </c>
    </row>
    <row r="251" spans="1:3" s="10" customFormat="1" x14ac:dyDescent="0.2">
      <c r="A251" s="12">
        <v>1230</v>
      </c>
      <c r="B251" s="42">
        <f t="shared" si="7"/>
        <v>9.8997896831073273</v>
      </c>
      <c r="C251" s="10">
        <f t="shared" si="6"/>
        <v>-7.3347865710313949</v>
      </c>
    </row>
    <row r="252" spans="1:3" s="10" customFormat="1" x14ac:dyDescent="0.2">
      <c r="A252" s="12">
        <v>1235</v>
      </c>
      <c r="B252" s="42">
        <f t="shared" si="7"/>
        <v>9.8742915956666337</v>
      </c>
      <c r="C252" s="10">
        <f t="shared" si="6"/>
        <v>-9.2386074914664018</v>
      </c>
    </row>
    <row r="253" spans="1:3" s="10" customFormat="1" x14ac:dyDescent="0.2">
      <c r="A253" s="12">
        <v>1240</v>
      </c>
      <c r="B253" s="42">
        <f t="shared" si="7"/>
        <v>9.8489802917916478</v>
      </c>
      <c r="C253" s="10">
        <f t="shared" si="6"/>
        <v>-11.143865065964988</v>
      </c>
    </row>
    <row r="254" spans="1:3" s="10" customFormat="1" x14ac:dyDescent="0.2">
      <c r="A254" s="12">
        <v>1245</v>
      </c>
      <c r="B254" s="42">
        <f t="shared" si="7"/>
        <v>9.8238536693030429</v>
      </c>
      <c r="C254" s="10">
        <f t="shared" si="6"/>
        <v>-13.05054807256067</v>
      </c>
    </row>
    <row r="255" spans="1:3" s="10" customFormat="1" x14ac:dyDescent="0.2">
      <c r="A255" s="12">
        <v>1250</v>
      </c>
      <c r="B255" s="42">
        <f t="shared" si="7"/>
        <v>9.7989096579035309</v>
      </c>
      <c r="C255" s="10">
        <f t="shared" si="6"/>
        <v>-14.958645421861949</v>
      </c>
    </row>
    <row r="256" spans="1:3" s="10" customFormat="1" x14ac:dyDescent="0.2">
      <c r="A256" s="12">
        <v>1255</v>
      </c>
      <c r="B256" s="42">
        <f t="shared" si="7"/>
        <v>9.774146218570424</v>
      </c>
      <c r="C256" s="10">
        <f t="shared" si="6"/>
        <v>-16.868146154956804</v>
      </c>
    </row>
    <row r="257" spans="1:3" s="10" customFormat="1" x14ac:dyDescent="0.2">
      <c r="A257" s="12">
        <v>1260</v>
      </c>
      <c r="B257" s="42">
        <f t="shared" si="7"/>
        <v>9.749561342962032</v>
      </c>
      <c r="C257" s="10">
        <f t="shared" si="6"/>
        <v>-18.779039441364688</v>
      </c>
    </row>
    <row r="258" spans="1:3" s="10" customFormat="1" x14ac:dyDescent="0.2">
      <c r="A258" s="12">
        <v>1265</v>
      </c>
      <c r="B258" s="42">
        <f t="shared" si="7"/>
        <v>9.7251530528376851</v>
      </c>
      <c r="C258" s="10">
        <f t="shared" si="6"/>
        <v>-20.691314577023174</v>
      </c>
    </row>
    <row r="259" spans="1:3" s="10" customFormat="1" x14ac:dyDescent="0.2">
      <c r="A259" s="12">
        <v>1270</v>
      </c>
      <c r="B259" s="42">
        <f t="shared" si="7"/>
        <v>9.7009193994908731</v>
      </c>
      <c r="C259" s="10">
        <f t="shared" si="6"/>
        <v>-22.6049609823189</v>
      </c>
    </row>
    <row r="260" spans="1:3" s="10" customFormat="1" x14ac:dyDescent="0.2">
      <c r="A260" s="12">
        <v>1275</v>
      </c>
      <c r="B260" s="42">
        <f t="shared" si="7"/>
        <v>9.6768584631952539</v>
      </c>
      <c r="C260" s="10">
        <f t="shared" si="6"/>
        <v>-24.519968200155091</v>
      </c>
    </row>
    <row r="261" spans="1:3" s="10" customFormat="1" x14ac:dyDescent="0.2">
      <c r="A261" s="12">
        <v>1280</v>
      </c>
      <c r="B261" s="42">
        <f t="shared" si="7"/>
        <v>9.6529683526631764</v>
      </c>
      <c r="C261" s="10">
        <f t="shared" si="6"/>
        <v>-26.436325894055194</v>
      </c>
    </row>
    <row r="262" spans="1:3" s="10" customFormat="1" x14ac:dyDescent="0.2">
      <c r="A262" s="12">
        <v>1285</v>
      </c>
      <c r="B262" s="42">
        <f t="shared" si="7"/>
        <v>9.6292472045163624</v>
      </c>
      <c r="C262" s="10">
        <f t="shared" si="6"/>
        <v>-28.354023846303637</v>
      </c>
    </row>
    <row r="263" spans="1:3" s="10" customFormat="1" x14ac:dyDescent="0.2">
      <c r="A263" s="12">
        <v>1290</v>
      </c>
      <c r="B263" s="42">
        <f t="shared" si="7"/>
        <v>9.6056931827684267</v>
      </c>
      <c r="C263" s="10">
        <f t="shared" si="6"/>
        <v>-30.273051956122917</v>
      </c>
    </row>
    <row r="264" spans="1:3" s="10" customFormat="1" x14ac:dyDescent="0.2">
      <c r="A264" s="12">
        <v>1295</v>
      </c>
      <c r="B264" s="42">
        <f t="shared" si="7"/>
        <v>9.5823044783189104</v>
      </c>
      <c r="C264" s="10">
        <f t="shared" ref="C264:C293" si="8">0.06*(B264*A264-$A$2*A264-$A$2*$B$2+$A$2^2*$B$2/B264)</f>
        <v>-32.19340023788925</v>
      </c>
    </row>
    <row r="265" spans="1:3" s="10" customFormat="1" x14ac:dyDescent="0.2">
      <c r="A265" s="12">
        <v>1300</v>
      </c>
      <c r="B265" s="42">
        <f t="shared" ref="B265:B293" si="9">$C$2*(190*$D$2^(1/3)*(LN($A265)/$A265^0.98)+2)</f>
        <v>9.5590793084586352</v>
      </c>
      <c r="C265" s="10">
        <f t="shared" si="8"/>
        <v>-34.115058819374291</v>
      </c>
    </row>
    <row r="266" spans="1:3" s="10" customFormat="1" x14ac:dyDescent="0.2">
      <c r="A266" s="12">
        <v>1305</v>
      </c>
      <c r="B266" s="42">
        <f t="shared" si="9"/>
        <v>9.5360159163859528</v>
      </c>
      <c r="C266" s="10">
        <f t="shared" si="8"/>
        <v>-36.038017940025007</v>
      </c>
    </row>
    <row r="267" spans="1:3" s="10" customFormat="1" x14ac:dyDescent="0.2">
      <c r="A267" s="12">
        <v>1310</v>
      </c>
      <c r="B267" s="42">
        <f t="shared" si="9"/>
        <v>9.5131125707336395</v>
      </c>
      <c r="C267" s="10">
        <f t="shared" si="8"/>
        <v>-37.962267949278655</v>
      </c>
    </row>
    <row r="268" spans="1:3" s="10" customFormat="1" x14ac:dyDescent="0.2">
      <c r="A268" s="12">
        <v>1315</v>
      </c>
      <c r="B268" s="42">
        <f t="shared" si="9"/>
        <v>9.4903675651062098</v>
      </c>
      <c r="C268" s="10">
        <f t="shared" si="8"/>
        <v>-39.887799304905521</v>
      </c>
    </row>
    <row r="269" spans="1:3" s="10" customFormat="1" x14ac:dyDescent="0.2">
      <c r="A269" s="12">
        <v>1320</v>
      </c>
      <c r="B269" s="42">
        <f t="shared" si="9"/>
        <v>9.4677792176273829</v>
      </c>
      <c r="C269" s="10">
        <f t="shared" si="8"/>
        <v>-41.814602571382352</v>
      </c>
    </row>
    <row r="270" spans="1:3" s="10" customFormat="1" x14ac:dyDescent="0.2">
      <c r="A270" s="12">
        <v>1325</v>
      </c>
      <c r="B270" s="42">
        <f t="shared" si="9"/>
        <v>9.4453458704973485</v>
      </c>
      <c r="C270" s="10">
        <f t="shared" si="8"/>
        <v>-43.742668418300724</v>
      </c>
    </row>
    <row r="271" spans="1:3" s="10" customFormat="1" x14ac:dyDescent="0.2">
      <c r="A271" s="12">
        <v>1330</v>
      </c>
      <c r="B271" s="42">
        <f t="shared" si="9"/>
        <v>9.4230658895597017</v>
      </c>
      <c r="C271" s="10">
        <f t="shared" si="8"/>
        <v>-45.671987618800429</v>
      </c>
    </row>
    <row r="272" spans="1:3" s="10" customFormat="1" x14ac:dyDescent="0.2">
      <c r="A272" s="12">
        <v>1335</v>
      </c>
      <c r="B272" s="42">
        <f t="shared" si="9"/>
        <v>9.4009376638777287</v>
      </c>
      <c r="C272" s="10">
        <f t="shared" si="8"/>
        <v>-47.602551048034314</v>
      </c>
    </row>
    <row r="273" spans="1:3" s="10" customFormat="1" x14ac:dyDescent="0.2">
      <c r="A273" s="12">
        <v>1340</v>
      </c>
      <c r="B273" s="42">
        <f t="shared" si="9"/>
        <v>9.3789596053198281</v>
      </c>
      <c r="C273" s="10">
        <f t="shared" si="8"/>
        <v>-49.534349681661119</v>
      </c>
    </row>
    <row r="274" spans="1:3" s="10" customFormat="1" x14ac:dyDescent="0.2">
      <c r="A274" s="12">
        <v>1345</v>
      </c>
      <c r="B274" s="42">
        <f t="shared" si="9"/>
        <v>9.3571301481538161</v>
      </c>
      <c r="C274" s="10">
        <f t="shared" si="8"/>
        <v>-51.467374594367904</v>
      </c>
    </row>
    <row r="275" spans="1:3" s="10" customFormat="1" x14ac:dyDescent="0.2">
      <c r="A275" s="12">
        <v>1350</v>
      </c>
      <c r="B275" s="42">
        <f t="shared" si="9"/>
        <v>9.3354477486499512</v>
      </c>
      <c r="C275" s="10">
        <f t="shared" si="8"/>
        <v>-53.401616958415964</v>
      </c>
    </row>
    <row r="276" spans="1:3" s="10" customFormat="1" x14ac:dyDescent="0.2">
      <c r="A276" s="12">
        <v>1355</v>
      </c>
      <c r="B276" s="42">
        <f t="shared" si="9"/>
        <v>9.3139108846924259</v>
      </c>
      <c r="C276" s="10">
        <f t="shared" si="8"/>
        <v>-55.337068042214106</v>
      </c>
    </row>
    <row r="277" spans="1:3" s="10" customFormat="1" x14ac:dyDescent="0.2">
      <c r="A277" s="12">
        <v>1360</v>
      </c>
      <c r="B277" s="42">
        <f t="shared" si="9"/>
        <v>9.2925180553990412</v>
      </c>
      <c r="C277" s="10">
        <f t="shared" si="8"/>
        <v>-57.273719208922763</v>
      </c>
    </row>
    <row r="278" spans="1:3" s="10" customFormat="1" x14ac:dyDescent="0.2">
      <c r="A278" s="12">
        <v>1365</v>
      </c>
      <c r="B278" s="42">
        <f t="shared" si="9"/>
        <v>9.271267780748996</v>
      </c>
      <c r="C278" s="10">
        <f t="shared" si="8"/>
        <v>-59.21156191507891</v>
      </c>
    </row>
    <row r="279" spans="1:3" s="10" customFormat="1" x14ac:dyDescent="0.2">
      <c r="A279" s="12">
        <v>1370</v>
      </c>
      <c r="B279" s="42">
        <f t="shared" si="9"/>
        <v>9.2501586012185477</v>
      </c>
      <c r="C279" s="10">
        <f t="shared" si="8"/>
        <v>-61.150587709243176</v>
      </c>
    </row>
    <row r="280" spans="1:3" s="10" customFormat="1" x14ac:dyDescent="0.2">
      <c r="A280" s="12">
        <v>1375</v>
      </c>
      <c r="B280" s="42">
        <f t="shared" si="9"/>
        <v>9.2291890774242322</v>
      </c>
      <c r="C280" s="10">
        <f t="shared" si="8"/>
        <v>-63.090788230680317</v>
      </c>
    </row>
    <row r="281" spans="1:3" s="10" customFormat="1" x14ac:dyDescent="0.2">
      <c r="A281" s="12">
        <v>1380</v>
      </c>
      <c r="B281" s="42">
        <f t="shared" si="9"/>
        <v>9.2083577897736308</v>
      </c>
      <c r="C281" s="10">
        <f t="shared" si="8"/>
        <v>-65.032155208056437</v>
      </c>
    </row>
    <row r="282" spans="1:3" s="10" customFormat="1" x14ac:dyDescent="0.2">
      <c r="A282" s="12">
        <v>1385</v>
      </c>
      <c r="B282" s="42">
        <f t="shared" si="9"/>
        <v>9.1876633381234249</v>
      </c>
      <c r="C282" s="10">
        <f t="shared" si="8"/>
        <v>-66.974680458159426</v>
      </c>
    </row>
    <row r="283" spans="1:3" s="10" customFormat="1" x14ac:dyDescent="0.2">
      <c r="A283" s="12">
        <v>1390</v>
      </c>
      <c r="B283" s="42">
        <f t="shared" si="9"/>
        <v>9.1671043414445208</v>
      </c>
      <c r="C283" s="10">
        <f t="shared" si="8"/>
        <v>-68.918355884645592</v>
      </c>
    </row>
    <row r="284" spans="1:3" s="10" customFormat="1" x14ac:dyDescent="0.2">
      <c r="A284" s="12">
        <v>1395</v>
      </c>
      <c r="B284" s="42">
        <f t="shared" si="9"/>
        <v>9.146679437494118</v>
      </c>
      <c r="C284" s="10">
        <f t="shared" si="8"/>
        <v>-70.863173476807816</v>
      </c>
    </row>
    <row r="285" spans="1:3" s="10" customFormat="1" x14ac:dyDescent="0.2">
      <c r="A285" s="12">
        <v>1400</v>
      </c>
      <c r="B285" s="42">
        <f t="shared" si="9"/>
        <v>9.126387282494564</v>
      </c>
      <c r="C285" s="10">
        <f t="shared" si="8"/>
        <v>-72.809125308363988</v>
      </c>
    </row>
    <row r="286" spans="1:3" s="10" customFormat="1" x14ac:dyDescent="0.2">
      <c r="A286" s="12">
        <v>1405</v>
      </c>
      <c r="B286" s="42">
        <f t="shared" si="9"/>
        <v>9.1062265508187945</v>
      </c>
      <c r="C286" s="10">
        <f t="shared" si="8"/>
        <v>-74.756203536268757</v>
      </c>
    </row>
    <row r="287" spans="1:3" s="10" customFormat="1" x14ac:dyDescent="0.2">
      <c r="A287" s="12">
        <v>1410</v>
      </c>
      <c r="B287" s="42">
        <f t="shared" si="9"/>
        <v>9.0861959346822445</v>
      </c>
      <c r="C287" s="10">
        <f t="shared" si="8"/>
        <v>-76.704400399543786</v>
      </c>
    </row>
    <row r="288" spans="1:3" s="10" customFormat="1" x14ac:dyDescent="0.2">
      <c r="A288" s="12">
        <v>1415</v>
      </c>
      <c r="B288" s="42">
        <f t="shared" si="9"/>
        <v>9.0662941438410485</v>
      </c>
      <c r="C288" s="10">
        <f t="shared" si="8"/>
        <v>-78.653708218129466</v>
      </c>
    </row>
    <row r="289" spans="1:17" s="10" customFormat="1" x14ac:dyDescent="0.2">
      <c r="A289" s="12">
        <v>1420</v>
      </c>
      <c r="B289" s="42">
        <f t="shared" si="9"/>
        <v>9.046519905296325</v>
      </c>
      <c r="C289" s="10">
        <f t="shared" si="8"/>
        <v>-80.604119391760037</v>
      </c>
    </row>
    <row r="290" spans="1:17" s="10" customFormat="1" x14ac:dyDescent="0.2">
      <c r="A290" s="12">
        <v>1425</v>
      </c>
      <c r="B290" s="42">
        <f t="shared" si="9"/>
        <v>9.0268719630045418</v>
      </c>
      <c r="C290" s="10">
        <f t="shared" si="8"/>
        <v>-82.555626398853391</v>
      </c>
    </row>
    <row r="291" spans="1:17" s="10" customFormat="1" x14ac:dyDescent="0.2">
      <c r="A291" s="12">
        <v>1430</v>
      </c>
      <c r="B291" s="42">
        <f t="shared" si="9"/>
        <v>9.0073490775937017</v>
      </c>
      <c r="C291" s="10">
        <f t="shared" si="8"/>
        <v>-84.508221795420667</v>
      </c>
    </row>
    <row r="292" spans="1:17" s="10" customFormat="1" x14ac:dyDescent="0.2">
      <c r="A292" s="12">
        <v>1435</v>
      </c>
      <c r="B292" s="42">
        <f t="shared" si="9"/>
        <v>8.9879500260852065</v>
      </c>
      <c r="C292" s="10">
        <f t="shared" si="8"/>
        <v>-86.461898214000016</v>
      </c>
    </row>
    <row r="293" spans="1:17" s="10" customFormat="1" x14ac:dyDescent="0.2">
      <c r="A293" s="12">
        <v>1440</v>
      </c>
      <c r="B293" s="42">
        <f t="shared" si="9"/>
        <v>8.9686736016213597</v>
      </c>
      <c r="C293" s="10">
        <f t="shared" si="8"/>
        <v>-88.416648362602089</v>
      </c>
    </row>
    <row r="294" spans="1:17" x14ac:dyDescent="0.2">
      <c r="A294" s="9"/>
      <c r="B294" s="1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</sheetData>
  <sheetProtection password="C5DB" sheet="1" objects="1" scenarios="1" selectLockedCells="1"/>
  <mergeCells count="1">
    <mergeCell ref="C4:D4"/>
  </mergeCells>
  <phoneticPr fontId="0" type="noConversion"/>
  <pageMargins left="0.75" right="0.75" top="1" bottom="1" header="0.5" footer="0.5"/>
  <pageSetup paperSize="9" scale="85" orientation="portrait" r:id="rId1"/>
  <headerFooter alignWithMargins="0"/>
  <rowBreaks count="1" manualBreakCount="1">
    <brk id="47" max="16383" man="1"/>
  </rowBreaks>
  <colBreaks count="2" manualBreakCount="2">
    <brk id="8" max="1048575" man="1"/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Beskrivning</vt:lpstr>
      <vt:lpstr>Specifik magasinsvolym</vt:lpstr>
    </vt:vector>
  </TitlesOfParts>
  <Company>WET Chalmers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Svensson</dc:creator>
  <cp:lastModifiedBy>Gilbert Svensson</cp:lastModifiedBy>
  <cp:lastPrinted>2016-04-12T14:28:59Z</cp:lastPrinted>
  <dcterms:created xsi:type="dcterms:W3CDTF">2000-06-12T19:30:15Z</dcterms:created>
  <dcterms:modified xsi:type="dcterms:W3CDTF">2016-10-10T15:05:56Z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