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https://vattenforumse-my.sharepoint.com/personal/gilbert_svensson_vattenforum_se/Documents/Beräkningshjälp_EXCEL/Bilagor_P110/"/>
    </mc:Choice>
  </mc:AlternateContent>
  <xr:revisionPtr revIDLastSave="0" documentId="8_{A351CEDC-026A-405D-9217-28D2D9C0BDD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Beskrivning" sheetId="2" r:id="rId1"/>
    <sheet name="Specifik magasinsvolym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B59" i="1" l="1"/>
  <c r="C59" i="1" s="1"/>
  <c r="B60" i="1"/>
  <c r="C60" i="1" s="1"/>
  <c r="B61" i="1"/>
  <c r="C61" i="1" s="1"/>
  <c r="B62" i="1"/>
  <c r="C62" i="1" s="1"/>
  <c r="B63" i="1"/>
  <c r="C63" i="1" s="1"/>
  <c r="B64" i="1"/>
  <c r="C64" i="1" s="1"/>
  <c r="B65" i="1"/>
  <c r="C65" i="1" s="1"/>
  <c r="C38" i="1"/>
  <c r="C41" i="1"/>
  <c r="C54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C30" i="1" s="1"/>
  <c r="B31" i="1"/>
  <c r="C31" i="1" s="1"/>
  <c r="B32" i="1"/>
  <c r="C32" i="1" s="1"/>
  <c r="B33" i="1"/>
  <c r="C33" i="1" s="1"/>
  <c r="B34" i="1"/>
  <c r="C34" i="1" s="1"/>
  <c r="B35" i="1"/>
  <c r="C35" i="1" s="1"/>
  <c r="B36" i="1"/>
  <c r="C36" i="1" s="1"/>
  <c r="B37" i="1"/>
  <c r="C37" i="1" s="1"/>
  <c r="B38" i="1"/>
  <c r="B39" i="1"/>
  <c r="C39" i="1" s="1"/>
  <c r="B40" i="1"/>
  <c r="C40" i="1" s="1"/>
  <c r="B41" i="1"/>
  <c r="B42" i="1"/>
  <c r="C42" i="1" s="1"/>
  <c r="B43" i="1"/>
  <c r="C43" i="1" s="1"/>
  <c r="B44" i="1"/>
  <c r="C44" i="1" s="1"/>
  <c r="B45" i="1"/>
  <c r="C45" i="1" s="1"/>
  <c r="B46" i="1"/>
  <c r="C46" i="1" s="1"/>
  <c r="B47" i="1"/>
  <c r="C47" i="1" s="1"/>
  <c r="B48" i="1"/>
  <c r="C48" i="1" s="1"/>
  <c r="B49" i="1"/>
  <c r="C49" i="1" s="1"/>
  <c r="B50" i="1"/>
  <c r="C50" i="1" s="1"/>
  <c r="B51" i="1"/>
  <c r="C51" i="1" s="1"/>
  <c r="B52" i="1"/>
  <c r="C52" i="1" s="1"/>
  <c r="B53" i="1"/>
  <c r="C53" i="1" s="1"/>
  <c r="B54" i="1"/>
  <c r="B55" i="1"/>
  <c r="C55" i="1" s="1"/>
  <c r="B56" i="1"/>
  <c r="C56" i="1" s="1"/>
  <c r="B57" i="1"/>
  <c r="C57" i="1" s="1"/>
  <c r="B58" i="1"/>
  <c r="C58" i="1" s="1"/>
  <c r="B9" i="1"/>
  <c r="B10" i="1"/>
  <c r="B11" i="1"/>
  <c r="B12" i="1"/>
  <c r="B8" i="1"/>
  <c r="B7" i="1"/>
  <c r="C7" i="1" l="1"/>
  <c r="C8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9" i="1" l="1"/>
  <c r="B4" i="1" s="1"/>
  <c r="E4" i="1" s="1"/>
</calcChain>
</file>

<file path=xl/sharedStrings.xml><?xml version="1.0" encoding="utf-8"?>
<sst xmlns="http://schemas.openxmlformats.org/spreadsheetml/2006/main" count="36" uniqueCount="33">
  <si>
    <t>Z-värde</t>
  </si>
  <si>
    <t>Rinntid
minuter</t>
  </si>
  <si>
    <t>Återkomsttid
månader</t>
  </si>
  <si>
    <t>V</t>
  </si>
  <si>
    <r>
      <t>t</t>
    </r>
    <r>
      <rPr>
        <b/>
        <vertAlign val="subscript"/>
        <sz val="10"/>
        <rFont val="Arial"/>
        <family val="2"/>
      </rPr>
      <t>regn</t>
    </r>
  </si>
  <si>
    <r>
      <t>i</t>
    </r>
    <r>
      <rPr>
        <b/>
        <vertAlign val="subscript"/>
        <sz val="10"/>
        <rFont val="Arial"/>
        <family val="2"/>
      </rPr>
      <t>regn</t>
    </r>
  </si>
  <si>
    <t>Inmatning av data i gula fält.</t>
  </si>
  <si>
    <t>Läs av specifik magasinsvolym i gröna fältet</t>
  </si>
  <si>
    <t>Magasinsberäkning mht rinntid</t>
  </si>
  <si>
    <t>2. Uppskatta rinntiden (min).</t>
  </si>
  <si>
    <r>
      <t>1. Räkna ut ansluten hårdgjord areal (ha</t>
    </r>
    <r>
      <rPr>
        <vertAlign val="subscript"/>
        <sz val="18"/>
        <rFont val="Arial"/>
        <family val="2"/>
      </rPr>
      <t xml:space="preserve">red </t>
    </r>
    <r>
      <rPr>
        <sz val="18"/>
        <rFont val="Arial"/>
        <family val="2"/>
      </rPr>
      <t>).</t>
    </r>
  </si>
  <si>
    <t>3. Bestäm tillåten avtappning (l/s).</t>
  </si>
  <si>
    <r>
      <t>4. Beräkna specifik avtappning (l/s ha</t>
    </r>
    <r>
      <rPr>
        <vertAlign val="subscript"/>
        <sz val="18"/>
        <rFont val="Arial"/>
        <family val="2"/>
      </rPr>
      <t>red</t>
    </r>
    <r>
      <rPr>
        <sz val="18"/>
        <rFont val="Arial"/>
        <family val="2"/>
      </rPr>
      <t>)</t>
    </r>
  </si>
  <si>
    <t>5. Bestäm dimensionerande återkomsttid (månader).</t>
  </si>
  <si>
    <t>6. Bestäm Z-värdet för orten.</t>
  </si>
  <si>
    <t>7. Beräkna erforderlig magasinsvolym för olika regnvaraktigheter.</t>
  </si>
  <si>
    <r>
      <t>1. Räkna ut ansluten hårdgjord areal (ha</t>
    </r>
    <r>
      <rPr>
        <vertAlign val="subscript"/>
        <sz val="12"/>
        <rFont val="Arial"/>
        <family val="2"/>
      </rPr>
      <t xml:space="preserve">red </t>
    </r>
    <r>
      <rPr>
        <sz val="12"/>
        <rFont val="Arial"/>
        <family val="2"/>
      </rPr>
      <t>).</t>
    </r>
  </si>
  <si>
    <r>
      <t>4. Beräkna specifik avtappning (l/s ha</t>
    </r>
    <r>
      <rPr>
        <vertAlign val="subscript"/>
        <sz val="12"/>
        <rFont val="Arial"/>
        <family val="2"/>
      </rPr>
      <t>red</t>
    </r>
    <r>
      <rPr>
        <sz val="12"/>
        <rFont val="Arial"/>
        <family val="2"/>
      </rPr>
      <t>)</t>
    </r>
  </si>
  <si>
    <t>7. Beräkna erforderlig magasinsvolym 
för olika regnvaraktigheter.</t>
  </si>
  <si>
    <t>5. Bestäm dimensionerande återkomsttid (mån).</t>
  </si>
  <si>
    <r>
      <t>Erforderlig magasins-
volym, m</t>
    </r>
    <r>
      <rPr>
        <vertAlign val="superscript"/>
        <sz val="10"/>
        <rFont val="Arial"/>
        <family val="2"/>
      </rPr>
      <t>3</t>
    </r>
  </si>
  <si>
    <r>
      <t>Specifik volym
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ha</t>
    </r>
    <r>
      <rPr>
        <vertAlign val="subscript"/>
        <sz val="10"/>
        <rFont val="Arial"/>
        <family val="2"/>
      </rPr>
      <t>red</t>
    </r>
  </si>
  <si>
    <t>Regnintensiteter enligt Dahström 1979.</t>
  </si>
  <si>
    <t>OBS!</t>
  </si>
  <si>
    <t>Klimatfaktor</t>
  </si>
  <si>
    <t>Magasinsberäkningen avser hårt strypta magasin som</t>
  </si>
  <si>
    <t>kommer att få maximal volym för lång regnvaraktighet.</t>
  </si>
  <si>
    <t>Om maximum inträffar tidigare än 1 dygn (1440 minuter),</t>
  </si>
  <si>
    <t>innebär det att ingen graf ritas i diagrammet eller att</t>
  </si>
  <si>
    <t xml:space="preserve">grafen är sjunkande. </t>
  </si>
  <si>
    <t>Då ska Dahlström 2010 användas, P110 Bilaga 10.6a.</t>
  </si>
  <si>
    <r>
      <t>Reducerad area, ha</t>
    </r>
    <r>
      <rPr>
        <vertAlign val="subscript"/>
        <sz val="10"/>
        <rFont val="Arial"/>
        <family val="2"/>
      </rPr>
      <t>red</t>
    </r>
  </si>
  <si>
    <r>
      <t xml:space="preserve">Avtappning
</t>
    </r>
    <r>
      <rPr>
        <sz val="10"/>
        <color rgb="FFFF0000"/>
        <rFont val="Arial"/>
        <family val="2"/>
      </rPr>
      <t>l/s ha</t>
    </r>
    <r>
      <rPr>
        <vertAlign val="subscript"/>
        <sz val="10"/>
        <color rgb="FFFF0000"/>
        <rFont val="Arial"/>
        <family val="2"/>
      </rPr>
      <t>red</t>
    </r>
    <r>
      <rPr>
        <sz val="10"/>
        <rFont val="Arial"/>
        <family val="2"/>
      </rPr>
      <t xml:space="preserve"> resp l/s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</si>
</sst>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0"/>
      <name val="Arial"/>
    </font>
    <font>
      <vertAlign val="subscript"/>
      <sz val="10"/>
      <name val="Arial"/>
      <family val="2"/>
    </font>
    <font>
      <b/>
      <sz val="10"/>
      <name val="Arial"/>
      <family val="2"/>
    </font>
    <font>
      <b/>
      <vertAlign val="subscript"/>
      <sz val="10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8"/>
      <name val="Arial"/>
      <family val="2"/>
    </font>
    <font>
      <vertAlign val="subscript"/>
      <sz val="18"/>
      <name val="Arial"/>
      <family val="2"/>
    </font>
    <font>
      <sz val="12"/>
      <name val="Arial"/>
      <family val="2"/>
    </font>
    <font>
      <vertAlign val="subscript"/>
      <sz val="12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0" tint="-4.9989318521683403E-2"/>
      <name val="Arial"/>
      <family val="2"/>
    </font>
    <font>
      <vertAlign val="subscript"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wrapText="1"/>
    </xf>
    <xf numFmtId="0" fontId="2" fillId="0" borderId="0" xfId="0" applyFont="1"/>
    <xf numFmtId="0" fontId="6" fillId="0" borderId="0" xfId="0" applyFont="1"/>
    <xf numFmtId="0" fontId="0" fillId="2" borderId="3" xfId="0" applyFill="1" applyBorder="1" applyAlignment="1">
      <alignment wrapText="1"/>
    </xf>
    <xf numFmtId="0" fontId="0" fillId="2" borderId="3" xfId="0" applyFill="1" applyBorder="1"/>
    <xf numFmtId="0" fontId="5" fillId="2" borderId="4" xfId="0" applyFont="1" applyFill="1" applyBorder="1"/>
    <xf numFmtId="0" fontId="0" fillId="2" borderId="4" xfId="0" applyFill="1" applyBorder="1"/>
    <xf numFmtId="0" fontId="0" fillId="2" borderId="0" xfId="0" applyFill="1"/>
    <xf numFmtId="0" fontId="0" fillId="4" borderId="6" xfId="0" applyFill="1" applyBorder="1"/>
    <xf numFmtId="0" fontId="0" fillId="4" borderId="5" xfId="0" applyFill="1" applyBorder="1" applyAlignment="1">
      <alignment wrapText="1"/>
    </xf>
    <xf numFmtId="164" fontId="4" fillId="4" borderId="6" xfId="0" applyNumberFormat="1" applyFont="1" applyFill="1" applyBorder="1"/>
    <xf numFmtId="1" fontId="4" fillId="4" borderId="6" xfId="0" applyNumberFormat="1" applyFont="1" applyFill="1" applyBorder="1"/>
    <xf numFmtId="0" fontId="0" fillId="5" borderId="6" xfId="0" applyFill="1" applyBorder="1" applyProtection="1">
      <protection locked="0"/>
    </xf>
    <xf numFmtId="0" fontId="0" fillId="6" borderId="0" xfId="0" applyFill="1"/>
    <xf numFmtId="0" fontId="11" fillId="2" borderId="0" xfId="0" applyFont="1" applyFill="1"/>
    <xf numFmtId="0" fontId="13" fillId="6" borderId="0" xfId="0" applyFont="1" applyFill="1"/>
    <xf numFmtId="0" fontId="11" fillId="2" borderId="9" xfId="0" applyFont="1" applyFill="1" applyBorder="1" applyAlignment="1">
      <alignment wrapText="1"/>
    </xf>
    <xf numFmtId="0" fontId="11" fillId="2" borderId="3" xfId="0" applyFont="1" applyFill="1" applyBorder="1" applyAlignment="1">
      <alignment wrapText="1"/>
    </xf>
    <xf numFmtId="0" fontId="0" fillId="2" borderId="10" xfId="0" applyFill="1" applyBorder="1"/>
    <xf numFmtId="0" fontId="0" fillId="2" borderId="11" xfId="0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8" fillId="3" borderId="15" xfId="0" applyFont="1" applyFill="1" applyBorder="1"/>
    <xf numFmtId="0" fontId="8" fillId="3" borderId="16" xfId="0" applyFont="1" applyFill="1" applyBorder="1"/>
    <xf numFmtId="0" fontId="8" fillId="3" borderId="16" xfId="0" applyFont="1" applyFill="1" applyBorder="1" applyAlignment="1">
      <alignment wrapText="1"/>
    </xf>
    <xf numFmtId="0" fontId="0" fillId="3" borderId="16" xfId="0" applyFill="1" applyBorder="1"/>
    <xf numFmtId="0" fontId="12" fillId="3" borderId="16" xfId="0" applyFont="1" applyFill="1" applyBorder="1"/>
    <xf numFmtId="0" fontId="0" fillId="3" borderId="17" xfId="0" applyFill="1" applyBorder="1"/>
    <xf numFmtId="0" fontId="11" fillId="2" borderId="2" xfId="0" applyFont="1" applyFill="1" applyBorder="1" applyAlignment="1">
      <alignment wrapText="1"/>
    </xf>
    <xf numFmtId="0" fontId="12" fillId="4" borderId="6" xfId="0" applyFont="1" applyFill="1" applyBorder="1"/>
    <xf numFmtId="0" fontId="0" fillId="4" borderId="7" xfId="0" applyFill="1" applyBorder="1" applyAlignment="1">
      <alignment wrapText="1"/>
    </xf>
    <xf numFmtId="0" fontId="0" fillId="4" borderId="8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v-SE"/>
              <a:t>Specifik magasinsvolym</a:t>
            </a:r>
          </a:p>
        </c:rich>
      </c:tx>
      <c:layout>
        <c:manualLayout>
          <c:xMode val="edge"/>
          <c:yMode val="edge"/>
          <c:x val="0.24454861366628236"/>
          <c:y val="4.88888888888888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22455495606223"/>
          <c:y val="0.21111156925253743"/>
          <c:w val="0.78504792312829041"/>
          <c:h val="0.6422236159366665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'Specifik magasinsvolym'!$C$6</c:f>
              <c:strCache>
                <c:ptCount val="1"/>
                <c:pt idx="0">
                  <c:v>V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'Specifik magasinsvolym'!$A$7:$A$65</c:f>
              <c:numCache>
                <c:formatCode>General</c:formatCode>
                <c:ptCount val="59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  <c:pt idx="11">
                  <c:v>65</c:v>
                </c:pt>
                <c:pt idx="12">
                  <c:v>70</c:v>
                </c:pt>
                <c:pt idx="13">
                  <c:v>75</c:v>
                </c:pt>
                <c:pt idx="14">
                  <c:v>80</c:v>
                </c:pt>
                <c:pt idx="15">
                  <c:v>85</c:v>
                </c:pt>
                <c:pt idx="16">
                  <c:v>90</c:v>
                </c:pt>
                <c:pt idx="17">
                  <c:v>95</c:v>
                </c:pt>
                <c:pt idx="18">
                  <c:v>100</c:v>
                </c:pt>
                <c:pt idx="19">
                  <c:v>105</c:v>
                </c:pt>
                <c:pt idx="20">
                  <c:v>110</c:v>
                </c:pt>
                <c:pt idx="21">
                  <c:v>115</c:v>
                </c:pt>
                <c:pt idx="22">
                  <c:v>120</c:v>
                </c:pt>
                <c:pt idx="23">
                  <c:v>125</c:v>
                </c:pt>
                <c:pt idx="24">
                  <c:v>130</c:v>
                </c:pt>
                <c:pt idx="25">
                  <c:v>135</c:v>
                </c:pt>
                <c:pt idx="26">
                  <c:v>140</c:v>
                </c:pt>
                <c:pt idx="27">
                  <c:v>145</c:v>
                </c:pt>
                <c:pt idx="28">
                  <c:v>150</c:v>
                </c:pt>
                <c:pt idx="29">
                  <c:v>155</c:v>
                </c:pt>
                <c:pt idx="30">
                  <c:v>160</c:v>
                </c:pt>
                <c:pt idx="31">
                  <c:v>165</c:v>
                </c:pt>
                <c:pt idx="32">
                  <c:v>170</c:v>
                </c:pt>
                <c:pt idx="33">
                  <c:v>175</c:v>
                </c:pt>
                <c:pt idx="34">
                  <c:v>180</c:v>
                </c:pt>
                <c:pt idx="35">
                  <c:v>185</c:v>
                </c:pt>
                <c:pt idx="36">
                  <c:v>190</c:v>
                </c:pt>
                <c:pt idx="37">
                  <c:v>195</c:v>
                </c:pt>
                <c:pt idx="38">
                  <c:v>200</c:v>
                </c:pt>
                <c:pt idx="39">
                  <c:v>205</c:v>
                </c:pt>
                <c:pt idx="40">
                  <c:v>210</c:v>
                </c:pt>
                <c:pt idx="41">
                  <c:v>215</c:v>
                </c:pt>
                <c:pt idx="42">
                  <c:v>220</c:v>
                </c:pt>
                <c:pt idx="43">
                  <c:v>225</c:v>
                </c:pt>
                <c:pt idx="44">
                  <c:v>230</c:v>
                </c:pt>
                <c:pt idx="45">
                  <c:v>235</c:v>
                </c:pt>
                <c:pt idx="46">
                  <c:v>240</c:v>
                </c:pt>
                <c:pt idx="47">
                  <c:v>360</c:v>
                </c:pt>
                <c:pt idx="48">
                  <c:v>720</c:v>
                </c:pt>
                <c:pt idx="49">
                  <c:v>1080</c:v>
                </c:pt>
                <c:pt idx="50">
                  <c:v>1440</c:v>
                </c:pt>
                <c:pt idx="51">
                  <c:v>1800</c:v>
                </c:pt>
                <c:pt idx="52">
                  <c:v>2160</c:v>
                </c:pt>
                <c:pt idx="53">
                  <c:v>2520</c:v>
                </c:pt>
                <c:pt idx="54">
                  <c:v>2880</c:v>
                </c:pt>
                <c:pt idx="55">
                  <c:v>3240</c:v>
                </c:pt>
                <c:pt idx="56">
                  <c:v>3600</c:v>
                </c:pt>
                <c:pt idx="57">
                  <c:v>3960</c:v>
                </c:pt>
                <c:pt idx="58">
                  <c:v>4320</c:v>
                </c:pt>
              </c:numCache>
            </c:numRef>
          </c:xVal>
          <c:yVal>
            <c:numRef>
              <c:f>'Specifik magasinsvolym'!$C$7:$C$65</c:f>
              <c:numCache>
                <c:formatCode>General</c:formatCode>
                <c:ptCount val="59"/>
                <c:pt idx="0">
                  <c:v>90.330436372542721</c:v>
                </c:pt>
                <c:pt idx="1">
                  <c:v>110.5721612402462</c:v>
                </c:pt>
                <c:pt idx="2">
                  <c:v>120.24058967172193</c:v>
                </c:pt>
                <c:pt idx="3">
                  <c:v>128.02563700776014</c:v>
                </c:pt>
                <c:pt idx="4">
                  <c:v>134.65852236977076</c:v>
                </c:pt>
                <c:pt idx="5">
                  <c:v>140.47869587847271</c:v>
                </c:pt>
                <c:pt idx="6">
                  <c:v>145.68578747481379</c:v>
                </c:pt>
                <c:pt idx="7">
                  <c:v>150.41020243830667</c:v>
                </c:pt>
                <c:pt idx="8">
                  <c:v>154.74280917207267</c:v>
                </c:pt>
                <c:pt idx="9">
                  <c:v>158.74987767538255</c:v>
                </c:pt>
                <c:pt idx="10">
                  <c:v>162.48143592001361</c:v>
                </c:pt>
                <c:pt idx="11">
                  <c:v>165.97629661675197</c:v>
                </c:pt>
                <c:pt idx="12">
                  <c:v>169.26524974099462</c:v>
                </c:pt>
                <c:pt idx="13">
                  <c:v>172.37317858455879</c:v>
                </c:pt>
                <c:pt idx="14">
                  <c:v>175.32051192784846</c:v>
                </c:pt>
                <c:pt idx="15">
                  <c:v>178.12424994727752</c:v>
                </c:pt>
                <c:pt idx="16">
                  <c:v>180.79870707108606</c:v>
                </c:pt>
                <c:pt idx="17">
                  <c:v>183.35606143404343</c:v>
                </c:pt>
                <c:pt idx="18">
                  <c:v>185.80676888888084</c:v>
                </c:pt>
                <c:pt idx="19">
                  <c:v>188.15988009978506</c:v>
                </c:pt>
                <c:pt idx="20">
                  <c:v>190.4232869560075</c:v>
                </c:pt>
                <c:pt idx="21">
                  <c:v>192.60391656263045</c:v>
                </c:pt>
                <c:pt idx="22">
                  <c:v>194.70788575702227</c:v>
                </c:pt>
                <c:pt idx="23">
                  <c:v>196.74062549310909</c:v>
                </c:pt>
                <c:pt idx="24">
                  <c:v>198.70698193857413</c:v>
                </c:pt>
                <c:pt idx="25">
                  <c:v>200.61129937130082</c:v>
                </c:pt>
                <c:pt idx="26">
                  <c:v>202.45748870311297</c:v>
                </c:pt>
                <c:pt idx="27">
                  <c:v>204.2490845458</c:v>
                </c:pt>
                <c:pt idx="28">
                  <c:v>205.98929306316205</c:v>
                </c:pt>
                <c:pt idx="29">
                  <c:v>207.68103235337</c:v>
                </c:pt>
                <c:pt idx="30">
                  <c:v>209.32696673019831</c:v>
                </c:pt>
                <c:pt idx="31">
                  <c:v>210.92953598610097</c:v>
                </c:pt>
                <c:pt idx="32">
                  <c:v>212.4909805009481</c:v>
                </c:pt>
                <c:pt idx="33">
                  <c:v>214.01336289057448</c:v>
                </c:pt>
                <c:pt idx="34">
                  <c:v>215.49858675683853</c:v>
                </c:pt>
                <c:pt idx="35">
                  <c:v>216.94841299668184</c:v>
                </c:pt>
                <c:pt idx="36">
                  <c:v>218.36447404509445</c:v>
                </c:pt>
                <c:pt idx="37">
                  <c:v>219.74828636098823</c:v>
                </c:pt>
                <c:pt idx="38">
                  <c:v>221.10126141205652</c:v>
                </c:pt>
                <c:pt idx="39">
                  <c:v>222.424715371925</c:v>
                </c:pt>
                <c:pt idx="40">
                  <c:v>223.71987770814562</c:v>
                </c:pt>
                <c:pt idx="41">
                  <c:v>224.987898811175</c:v>
                </c:pt>
                <c:pt idx="42">
                  <c:v>226.22985679115166</c:v>
                </c:pt>
                <c:pt idx="43">
                  <c:v>227.44676355002312</c:v>
                </c:pt>
                <c:pt idx="44">
                  <c:v>228.63957022060453</c:v>
                </c:pt>
                <c:pt idx="45">
                  <c:v>229.80917205084128</c:v>
                </c:pt>
                <c:pt idx="46">
                  <c:v>230.95641280041727</c:v>
                </c:pt>
                <c:pt idx="47">
                  <c:v>253.35670258816214</c:v>
                </c:pt>
                <c:pt idx="48">
                  <c:v>290.82627294006846</c:v>
                </c:pt>
                <c:pt idx="49">
                  <c:v>309.48359171327678</c:v>
                </c:pt>
                <c:pt idx="50">
                  <c:v>319.35074510135354</c:v>
                </c:pt>
                <c:pt idx="51">
                  <c:v>323.96687744359554</c:v>
                </c:pt>
                <c:pt idx="52">
                  <c:v>325.03829719705965</c:v>
                </c:pt>
                <c:pt idx="53">
                  <c:v>323.53184358291486</c:v>
                </c:pt>
                <c:pt idx="54">
                  <c:v>320.05368171324142</c:v>
                </c:pt>
                <c:pt idx="55">
                  <c:v>315.01137083837091</c:v>
                </c:pt>
                <c:pt idx="56">
                  <c:v>308.69338962268534</c:v>
                </c:pt>
                <c:pt idx="57">
                  <c:v>301.31214820966625</c:v>
                </c:pt>
                <c:pt idx="58">
                  <c:v>293.02901764798725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79D-4382-AFA0-F6FA90827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216768"/>
        <c:axId val="159242496"/>
      </c:scatterChart>
      <c:valAx>
        <c:axId val="159216768"/>
        <c:scaling>
          <c:orientation val="minMax"/>
          <c:max val="4320"/>
          <c:min val="144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6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v-SE"/>
                  <a:t>Regnvaraktighet (minuter)</a:t>
                </a:r>
              </a:p>
            </c:rich>
          </c:tx>
          <c:layout>
            <c:manualLayout>
              <c:xMode val="edge"/>
              <c:yMode val="edge"/>
              <c:x val="0.34839093711416913"/>
              <c:y val="0.920742607174103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59242496"/>
        <c:crosses val="autoZero"/>
        <c:crossBetween val="midCat"/>
        <c:majorUnit val="240"/>
        <c:minorUnit val="60"/>
      </c:valAx>
      <c:valAx>
        <c:axId val="15924249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SE" sz="16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</a:t>
                </a:r>
                <a:r>
                  <a:rPr lang="sv-SE" sz="1675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sv-SE" sz="16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/ha</a:t>
                </a:r>
                <a:r>
                  <a:rPr lang="sv-SE" sz="1675" b="1" i="0" u="none" strike="noStrike" baseline="-25000">
                    <a:solidFill>
                      <a:srgbClr val="000000"/>
                    </a:solidFill>
                    <a:latin typeface="Arial"/>
                    <a:cs typeface="Arial"/>
                  </a:rPr>
                  <a:t>red</a:t>
                </a:r>
              </a:p>
            </c:rich>
          </c:tx>
          <c:layout>
            <c:manualLayout>
              <c:xMode val="edge"/>
              <c:yMode val="edge"/>
              <c:x val="2.336448598130841E-2"/>
              <c:y val="0.433334266550014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59216768"/>
        <c:crosses val="autoZero"/>
        <c:crossBetween val="midCat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CCFF"/>
    </a:solidFill>
    <a:ln w="3175">
      <a:solidFill>
        <a:srgbClr val="000000"/>
      </a:solidFill>
      <a:prstDash val="solid"/>
    </a:ln>
  </c:spPr>
  <c:txPr>
    <a:bodyPr/>
    <a:lstStyle/>
    <a:p>
      <a:pPr>
        <a:defRPr sz="16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9524</xdr:rowOff>
    </xdr:from>
    <xdr:to>
      <xdr:col>8</xdr:col>
      <xdr:colOff>1352549</xdr:colOff>
      <xdr:row>28</xdr:row>
      <xdr:rowOff>161924</xdr:rowOff>
    </xdr:to>
    <xdr:graphicFrame macro="">
      <xdr:nvGraphicFramePr>
        <xdr:cNvPr id="1029" name="Chart 1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16</xdr:col>
      <xdr:colOff>133350</xdr:colOff>
      <xdr:row>12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9810750" y="0"/>
          <a:ext cx="3790950" cy="2705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Detta EXCEL-exempel har utarbetats av Gilbert Svensson, SP Urban Water Management, och kan laddas ned utan kostnad från Svenskt Vattens hemsida. 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Underlaget i form av ekvationer och parametrar mm redovisas i Svenskt Vatten Publikation 110 ”Avledning av dag-, drän och spillvatten”. 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Eventuella frågor besvaras av Gilbert Svensson. (gilbert.svensson@sp.se eller gilbert.l.svensson@tele2.se).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OBSERVERA All tillämpning av dessa EXCEL-exempel sker helt på eget ansvar, inklusive bedömning av resultatens rimlighet. Svenskt Vatten påtar sig inget ansvar för eventuella felaktigheter eller felaktig användning av dessa exempel.</a:t>
          </a: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P110 utgavs januari 2016 och kan beställas via Vattenbokhandeln på denna hemsida.</a:t>
          </a: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"/>
  <sheetViews>
    <sheetView workbookViewId="0">
      <selection activeCell="A18" sqref="A18"/>
    </sheetView>
  </sheetViews>
  <sheetFormatPr defaultRowHeight="22.8" x14ac:dyDescent="0.4"/>
  <cols>
    <col min="1" max="1" width="122.6640625" style="4" customWidth="1"/>
  </cols>
  <sheetData>
    <row r="1" spans="1:1" ht="26.4" x14ac:dyDescent="0.55000000000000004">
      <c r="A1" s="4" t="s">
        <v>10</v>
      </c>
    </row>
    <row r="2" spans="1:1" x14ac:dyDescent="0.4">
      <c r="A2" s="4" t="s">
        <v>9</v>
      </c>
    </row>
    <row r="3" spans="1:1" x14ac:dyDescent="0.4">
      <c r="A3" s="4" t="s">
        <v>11</v>
      </c>
    </row>
    <row r="4" spans="1:1" ht="26.4" x14ac:dyDescent="0.55000000000000004">
      <c r="A4" s="4" t="s">
        <v>12</v>
      </c>
    </row>
    <row r="5" spans="1:1" x14ac:dyDescent="0.4">
      <c r="A5" s="4" t="s">
        <v>13</v>
      </c>
    </row>
    <row r="6" spans="1:1" x14ac:dyDescent="0.4">
      <c r="A6" s="4" t="s">
        <v>14</v>
      </c>
    </row>
    <row r="7" spans="1:1" x14ac:dyDescent="0.4">
      <c r="A7" s="4" t="s">
        <v>15</v>
      </c>
    </row>
  </sheetData>
  <sheetProtection password="C5DB" sheet="1" objects="1" scenarios="1" selectLockedCells="1"/>
  <phoneticPr fontId="0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239"/>
  <sheetViews>
    <sheetView tabSelected="1" workbookViewId="0">
      <selection activeCell="F2" sqref="F2"/>
    </sheetView>
  </sheetViews>
  <sheetFormatPr defaultRowHeight="13.2" x14ac:dyDescent="0.25"/>
  <cols>
    <col min="1" max="1" width="14.44140625" customWidth="1"/>
    <col min="4" max="4" width="12.109375" customWidth="1"/>
    <col min="5" max="6" width="11" customWidth="1"/>
    <col min="9" max="9" width="20.44140625" customWidth="1"/>
    <col min="10" max="10" width="52.5546875" customWidth="1"/>
  </cols>
  <sheetData>
    <row r="1" spans="1:32" ht="29.4" x14ac:dyDescent="0.4">
      <c r="A1" s="32" t="s">
        <v>32</v>
      </c>
      <c r="B1" s="5" t="s">
        <v>1</v>
      </c>
      <c r="C1" s="6" t="s">
        <v>0</v>
      </c>
      <c r="D1" s="5" t="s">
        <v>2</v>
      </c>
      <c r="E1" s="18" t="s">
        <v>24</v>
      </c>
      <c r="F1" s="19" t="s">
        <v>31</v>
      </c>
      <c r="G1" s="7" t="s">
        <v>8</v>
      </c>
      <c r="H1" s="8"/>
      <c r="I1" s="20"/>
      <c r="J1" s="26" t="s">
        <v>16</v>
      </c>
    </row>
    <row r="2" spans="1:32" ht="15" x14ac:dyDescent="0.25">
      <c r="A2" s="33">
        <f>A3/F2</f>
        <v>1</v>
      </c>
      <c r="B2" s="14">
        <v>10</v>
      </c>
      <c r="C2" s="14">
        <v>26</v>
      </c>
      <c r="D2" s="14">
        <v>24</v>
      </c>
      <c r="E2" s="14">
        <v>1</v>
      </c>
      <c r="F2" s="14">
        <v>50</v>
      </c>
      <c r="G2" s="9" t="s">
        <v>6</v>
      </c>
      <c r="H2" s="9"/>
      <c r="I2" s="21"/>
      <c r="J2" s="27" t="s">
        <v>9</v>
      </c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</row>
    <row r="3" spans="1:32" ht="15" x14ac:dyDescent="0.25">
      <c r="A3" s="14">
        <v>50</v>
      </c>
      <c r="B3" s="10"/>
      <c r="C3" s="10"/>
      <c r="D3" s="10"/>
      <c r="E3" s="10"/>
      <c r="F3" s="10"/>
      <c r="G3" s="16" t="s">
        <v>22</v>
      </c>
      <c r="H3" s="9"/>
      <c r="I3" s="21"/>
      <c r="J3" s="27" t="s">
        <v>11</v>
      </c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</row>
    <row r="4" spans="1:32" ht="30.6" x14ac:dyDescent="0.4">
      <c r="A4" s="11" t="s">
        <v>21</v>
      </c>
      <c r="B4" s="12">
        <f>MAX(C7:C65)</f>
        <v>325.03829719705965</v>
      </c>
      <c r="C4" s="34" t="s">
        <v>20</v>
      </c>
      <c r="D4" s="35"/>
      <c r="E4" s="13">
        <f>B4*F2</f>
        <v>16251.914859852983</v>
      </c>
      <c r="F4" s="13"/>
      <c r="G4" s="9" t="s">
        <v>7</v>
      </c>
      <c r="H4" s="9"/>
      <c r="I4" s="21"/>
      <c r="J4" s="27" t="s">
        <v>17</v>
      </c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1:32" ht="15" x14ac:dyDescent="0.25">
      <c r="A5" s="1"/>
      <c r="I5" s="22"/>
      <c r="J5" s="27" t="s">
        <v>19</v>
      </c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</row>
    <row r="6" spans="1:32" ht="16.2" x14ac:dyDescent="0.35">
      <c r="A6" s="2" t="s">
        <v>4</v>
      </c>
      <c r="B6" s="3" t="s">
        <v>5</v>
      </c>
      <c r="C6" s="3" t="s">
        <v>3</v>
      </c>
      <c r="I6" s="22"/>
      <c r="J6" s="27" t="s">
        <v>14</v>
      </c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30" x14ac:dyDescent="0.25">
      <c r="A7" s="1">
        <v>10</v>
      </c>
      <c r="B7">
        <f>2.78*$E$2*((1.7*$D$2^0.47-1/$D$2)+$C$2*(0.32-0.72/($D$2+3)))*(1+0.1*(A7/60-0.167)/(A7/60-0.157))*(A7/60)^-0.72</f>
        <v>152.54417180932421</v>
      </c>
      <c r="C7">
        <f>0.06*(B7*A7-$A$2*A7-$A$2*$B$2+$A$2^2*$B$2/B7)</f>
        <v>90.330436372542721</v>
      </c>
      <c r="I7" s="22"/>
      <c r="J7" s="28" t="s">
        <v>18</v>
      </c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2" x14ac:dyDescent="0.25">
      <c r="A8" s="1">
        <v>15</v>
      </c>
      <c r="B8">
        <f>2.78*$E$2*((1.7*$D$2^0.47-1/$D$2)+$C$2*(0.32-0.72/($D$2+3)))*(1+0.1*(A8/60-0.167)/(A8/60-0.157))*(A8/60)^-0.72</f>
        <v>124.51926967659253</v>
      </c>
      <c r="C8">
        <f t="shared" ref="C8:C65" si="0">0.06*(B8*A8-$A$2*A8-$A$2*$B$2+$A$2^2*$B$2/B8)</f>
        <v>110.5721612402462</v>
      </c>
      <c r="I8" s="22"/>
      <c r="J8" s="29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</row>
    <row r="9" spans="1:32" x14ac:dyDescent="0.25">
      <c r="A9" s="1">
        <v>20</v>
      </c>
      <c r="B9">
        <f t="shared" ref="B9:B65" si="1">2.78*$E$2*((1.7*$D$2^0.47-1/$D$2)+$C$2*(0.32-0.72/($D$2+3)))*(1+0.1*(A9/60-0.167)/(A9/60-0.157))*(A9/60)^-0.72</f>
        <v>101.69557475831994</v>
      </c>
      <c r="C9">
        <f t="shared" si="0"/>
        <v>120.24058967172193</v>
      </c>
      <c r="I9" s="22"/>
      <c r="J9" s="30" t="s">
        <v>23</v>
      </c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</row>
    <row r="10" spans="1:32" x14ac:dyDescent="0.25">
      <c r="A10" s="1">
        <v>25</v>
      </c>
      <c r="B10">
        <f t="shared" si="1"/>
        <v>86.745813498299043</v>
      </c>
      <c r="C10">
        <f t="shared" si="0"/>
        <v>128.02563700776014</v>
      </c>
      <c r="I10" s="22"/>
      <c r="J10" s="30" t="s">
        <v>25</v>
      </c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</row>
    <row r="11" spans="1:32" x14ac:dyDescent="0.25">
      <c r="A11" s="1">
        <v>30</v>
      </c>
      <c r="B11">
        <f t="shared" si="1"/>
        <v>76.139245595025329</v>
      </c>
      <c r="C11">
        <f t="shared" si="0"/>
        <v>134.65852236977076</v>
      </c>
      <c r="I11" s="22"/>
      <c r="J11" s="30" t="s">
        <v>26</v>
      </c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</row>
    <row r="12" spans="1:32" x14ac:dyDescent="0.25">
      <c r="A12" s="1">
        <v>35</v>
      </c>
      <c r="B12">
        <f t="shared" si="1"/>
        <v>68.176140545532434</v>
      </c>
      <c r="C12">
        <f t="shared" si="0"/>
        <v>140.47869587847271</v>
      </c>
      <c r="I12" s="22"/>
      <c r="J12" s="30" t="s">
        <v>27</v>
      </c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</row>
    <row r="13" spans="1:32" x14ac:dyDescent="0.25">
      <c r="A13" s="1">
        <v>40</v>
      </c>
      <c r="B13">
        <f t="shared" si="1"/>
        <v>61.948375829525411</v>
      </c>
      <c r="C13">
        <f t="shared" si="0"/>
        <v>145.68578747481379</v>
      </c>
      <c r="I13" s="22"/>
      <c r="J13" s="30" t="s">
        <v>28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</row>
    <row r="14" spans="1:32" x14ac:dyDescent="0.25">
      <c r="A14" s="1">
        <v>45</v>
      </c>
      <c r="B14">
        <f t="shared" si="1"/>
        <v>56.925800889682741</v>
      </c>
      <c r="C14">
        <f t="shared" si="0"/>
        <v>150.41020243830667</v>
      </c>
      <c r="I14" s="22"/>
      <c r="J14" s="30" t="s">
        <v>29</v>
      </c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</row>
    <row r="15" spans="1:32" x14ac:dyDescent="0.25">
      <c r="A15" s="1">
        <v>50</v>
      </c>
      <c r="B15">
        <f t="shared" si="1"/>
        <v>52.777146871706734</v>
      </c>
      <c r="C15">
        <f t="shared" si="0"/>
        <v>154.74280917207267</v>
      </c>
      <c r="I15" s="22"/>
      <c r="J15" s="30" t="s">
        <v>30</v>
      </c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</row>
    <row r="16" spans="1:32" x14ac:dyDescent="0.25">
      <c r="A16" s="1">
        <v>55</v>
      </c>
      <c r="B16">
        <f t="shared" si="1"/>
        <v>49.284152538352849</v>
      </c>
      <c r="C16">
        <f t="shared" si="0"/>
        <v>158.74987767538255</v>
      </c>
      <c r="I16" s="22"/>
      <c r="J16" s="29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</row>
    <row r="17" spans="1:32" x14ac:dyDescent="0.25">
      <c r="A17" s="1">
        <v>60</v>
      </c>
      <c r="B17">
        <f t="shared" si="1"/>
        <v>46.296798905752937</v>
      </c>
      <c r="C17">
        <f t="shared" si="0"/>
        <v>162.48143592001361</v>
      </c>
      <c r="I17" s="22"/>
      <c r="J17" s="29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</row>
    <row r="18" spans="1:32" x14ac:dyDescent="0.25">
      <c r="A18" s="1">
        <v>65</v>
      </c>
      <c r="B18">
        <f t="shared" si="1"/>
        <v>43.708351093061495</v>
      </c>
      <c r="C18">
        <f>0.06*(B18*A18-$A$2*A18-$A$2*$B$2+$A$2^2*$B$2/B18)</f>
        <v>165.97629661675197</v>
      </c>
      <c r="I18" s="22"/>
      <c r="J18" s="29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</row>
    <row r="19" spans="1:32" x14ac:dyDescent="0.25">
      <c r="A19" s="1">
        <v>70</v>
      </c>
      <c r="B19">
        <f t="shared" si="1"/>
        <v>41.440659811201023</v>
      </c>
      <c r="C19">
        <f t="shared" si="0"/>
        <v>169.26524974099462</v>
      </c>
      <c r="I19" s="22"/>
      <c r="J19" s="29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</row>
    <row r="20" spans="1:32" x14ac:dyDescent="0.25">
      <c r="A20" s="1">
        <v>75</v>
      </c>
      <c r="B20">
        <f t="shared" si="1"/>
        <v>39.435103047489854</v>
      </c>
      <c r="C20">
        <f t="shared" si="0"/>
        <v>172.37317858455879</v>
      </c>
      <c r="I20" s="22"/>
      <c r="J20" s="29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</row>
    <row r="21" spans="1:32" x14ac:dyDescent="0.25">
      <c r="A21" s="1">
        <v>80</v>
      </c>
      <c r="B21">
        <f t="shared" si="1"/>
        <v>37.646786315100826</v>
      </c>
      <c r="C21">
        <f t="shared" si="0"/>
        <v>175.32051192784846</v>
      </c>
      <c r="I21" s="22"/>
      <c r="J21" s="29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</row>
    <row r="22" spans="1:32" x14ac:dyDescent="0.25">
      <c r="A22" s="1">
        <v>85</v>
      </c>
      <c r="B22">
        <f t="shared" si="1"/>
        <v>36.040706295065242</v>
      </c>
      <c r="C22">
        <f t="shared" si="0"/>
        <v>178.12424994727752</v>
      </c>
      <c r="I22" s="22"/>
      <c r="J22" s="29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</row>
    <row r="23" spans="1:32" x14ac:dyDescent="0.25">
      <c r="A23" s="1">
        <v>90</v>
      </c>
      <c r="B23">
        <f t="shared" si="1"/>
        <v>34.58914084934429</v>
      </c>
      <c r="C23">
        <f t="shared" si="0"/>
        <v>180.79870707108606</v>
      </c>
      <c r="I23" s="22"/>
      <c r="J23" s="29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</row>
    <row r="24" spans="1:32" x14ac:dyDescent="0.25">
      <c r="A24" s="1">
        <v>95</v>
      </c>
      <c r="B24">
        <f t="shared" si="1"/>
        <v>33.269829311651982</v>
      </c>
      <c r="C24">
        <f t="shared" si="0"/>
        <v>183.35606143404343</v>
      </c>
      <c r="I24" s="22"/>
      <c r="J24" s="29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</row>
    <row r="25" spans="1:32" x14ac:dyDescent="0.25">
      <c r="A25" s="1">
        <v>100</v>
      </c>
      <c r="B25">
        <f t="shared" si="1"/>
        <v>32.064676118100877</v>
      </c>
      <c r="C25">
        <f t="shared" si="0"/>
        <v>185.80676888888084</v>
      </c>
      <c r="I25" s="22"/>
      <c r="J25" s="29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</row>
    <row r="26" spans="1:32" x14ac:dyDescent="0.25">
      <c r="A26" s="1">
        <v>105</v>
      </c>
      <c r="B26">
        <f t="shared" si="1"/>
        <v>30.958809445960508</v>
      </c>
      <c r="C26">
        <f t="shared" si="0"/>
        <v>188.15988009978506</v>
      </c>
      <c r="I26" s="22"/>
      <c r="J26" s="29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</row>
    <row r="27" spans="1:32" x14ac:dyDescent="0.25">
      <c r="A27" s="1">
        <v>110</v>
      </c>
      <c r="B27">
        <f t="shared" si="1"/>
        <v>29.939885878706182</v>
      </c>
      <c r="C27">
        <f>0.06*(B27*A27-$A$2*A27-$A$2*$B$2+$A$2^2*$B$2/B27)</f>
        <v>190.4232869560075</v>
      </c>
      <c r="I27" s="22"/>
      <c r="J27" s="29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</row>
    <row r="28" spans="1:32" x14ac:dyDescent="0.25">
      <c r="A28" s="1">
        <v>115</v>
      </c>
      <c r="B28">
        <f t="shared" si="1"/>
        <v>28.997568865630857</v>
      </c>
      <c r="C28">
        <f t="shared" si="0"/>
        <v>192.60391656263045</v>
      </c>
      <c r="I28" s="22"/>
      <c r="J28" s="29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</row>
    <row r="29" spans="1:32" ht="13.8" thickBot="1" x14ac:dyDescent="0.3">
      <c r="A29" s="23">
        <v>120</v>
      </c>
      <c r="B29" s="24">
        <f t="shared" si="1"/>
        <v>28.123132084270303</v>
      </c>
      <c r="C29" s="24">
        <f t="shared" si="0"/>
        <v>194.70788575702227</v>
      </c>
      <c r="D29" s="24"/>
      <c r="E29" s="24"/>
      <c r="F29" s="24"/>
      <c r="G29" s="24"/>
      <c r="H29" s="24"/>
      <c r="I29" s="25"/>
      <c r="J29" s="31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</row>
    <row r="30" spans="1:32" s="15" customFormat="1" x14ac:dyDescent="0.25">
      <c r="A30" s="17">
        <v>125</v>
      </c>
      <c r="B30" s="17">
        <f t="shared" si="1"/>
        <v>27.309153978416507</v>
      </c>
      <c r="C30" s="17">
        <f t="shared" si="0"/>
        <v>196.74062549310909</v>
      </c>
    </row>
    <row r="31" spans="1:32" s="15" customFormat="1" x14ac:dyDescent="0.25">
      <c r="A31" s="17">
        <v>130</v>
      </c>
      <c r="B31" s="17">
        <f t="shared" si="1"/>
        <v>26.549279801984841</v>
      </c>
      <c r="C31" s="17">
        <f t="shared" si="0"/>
        <v>198.70698193857413</v>
      </c>
    </row>
    <row r="32" spans="1:32" s="15" customFormat="1" x14ac:dyDescent="0.25">
      <c r="A32" s="17">
        <v>135</v>
      </c>
      <c r="B32" s="17">
        <f t="shared" si="1"/>
        <v>25.8380342951288</v>
      </c>
      <c r="C32" s="17">
        <f t="shared" si="0"/>
        <v>200.61129937130082</v>
      </c>
    </row>
    <row r="33" spans="1:3" s="15" customFormat="1" x14ac:dyDescent="0.25">
      <c r="A33" s="17">
        <v>140</v>
      </c>
      <c r="B33" s="17">
        <f t="shared" si="1"/>
        <v>25.170672790239855</v>
      </c>
      <c r="C33" s="17">
        <f t="shared" si="0"/>
        <v>202.45748870311297</v>
      </c>
    </row>
    <row r="34" spans="1:3" s="15" customFormat="1" x14ac:dyDescent="0.25">
      <c r="A34" s="17">
        <v>145</v>
      </c>
      <c r="B34" s="17">
        <f t="shared" si="1"/>
        <v>24.543061806693235</v>
      </c>
      <c r="C34" s="17">
        <f t="shared" si="0"/>
        <v>204.2490845458</v>
      </c>
    </row>
    <row r="35" spans="1:3" s="15" customFormat="1" x14ac:dyDescent="0.25">
      <c r="A35" s="17">
        <v>150</v>
      </c>
      <c r="B35" s="17">
        <f t="shared" si="1"/>
        <v>23.951582502924051</v>
      </c>
      <c r="C35" s="17">
        <f t="shared" si="0"/>
        <v>205.98929306316205</v>
      </c>
    </row>
    <row r="36" spans="1:3" s="15" customFormat="1" x14ac:dyDescent="0.25">
      <c r="A36" s="17">
        <v>155</v>
      </c>
      <c r="B36" s="17">
        <f t="shared" si="1"/>
        <v>23.393052012050397</v>
      </c>
      <c r="C36" s="17">
        <f t="shared" si="0"/>
        <v>207.68103235337</v>
      </c>
    </row>
    <row r="37" spans="1:3" s="15" customFormat="1" x14ac:dyDescent="0.25">
      <c r="A37" s="17">
        <v>160</v>
      </c>
      <c r="B37" s="17">
        <f t="shared" si="1"/>
        <v>22.864658891568403</v>
      </c>
      <c r="C37" s="17">
        <f t="shared" si="0"/>
        <v>209.32696673019831</v>
      </c>
    </row>
    <row r="38" spans="1:3" s="15" customFormat="1" x14ac:dyDescent="0.25">
      <c r="A38" s="17">
        <v>165</v>
      </c>
      <c r="B38" s="17">
        <f t="shared" si="1"/>
        <v>22.363909802610536</v>
      </c>
      <c r="C38" s="17">
        <f t="shared" si="0"/>
        <v>210.92953598610097</v>
      </c>
    </row>
    <row r="39" spans="1:3" s="15" customFormat="1" x14ac:dyDescent="0.25">
      <c r="A39" s="17">
        <v>170</v>
      </c>
      <c r="B39" s="17">
        <f t="shared" si="1"/>
        <v>21.888585191481752</v>
      </c>
      <c r="C39" s="17">
        <f t="shared" si="0"/>
        <v>212.4909805009481</v>
      </c>
    </row>
    <row r="40" spans="1:3" s="15" customFormat="1" x14ac:dyDescent="0.25">
      <c r="A40" s="17">
        <v>175</v>
      </c>
      <c r="B40" s="17">
        <f t="shared" si="1"/>
        <v>21.43670223912418</v>
      </c>
      <c r="C40" s="17">
        <f t="shared" si="0"/>
        <v>214.01336289057448</v>
      </c>
    </row>
    <row r="41" spans="1:3" s="15" customFormat="1" x14ac:dyDescent="0.25">
      <c r="A41" s="17">
        <v>180</v>
      </c>
      <c r="B41" s="17">
        <f t="shared" si="1"/>
        <v>21.006483717308189</v>
      </c>
      <c r="C41" s="17">
        <f t="shared" si="0"/>
        <v>215.49858675683853</v>
      </c>
    </row>
    <row r="42" spans="1:3" s="15" customFormat="1" x14ac:dyDescent="0.25">
      <c r="A42" s="17">
        <v>185</v>
      </c>
      <c r="B42" s="17">
        <f t="shared" si="1"/>
        <v>20.596331675274236</v>
      </c>
      <c r="C42" s="17">
        <f t="shared" si="0"/>
        <v>216.94841299668184</v>
      </c>
    </row>
    <row r="43" spans="1:3" s="15" customFormat="1" x14ac:dyDescent="0.25">
      <c r="A43" s="17">
        <v>190</v>
      </c>
      <c r="B43" s="17">
        <f t="shared" si="1"/>
        <v>20.204805099890152</v>
      </c>
      <c r="C43" s="17">
        <f t="shared" si="0"/>
        <v>218.36447404509445</v>
      </c>
    </row>
    <row r="44" spans="1:3" s="15" customFormat="1" x14ac:dyDescent="0.25">
      <c r="A44" s="17">
        <v>195</v>
      </c>
      <c r="B44" s="17">
        <f t="shared" si="1"/>
        <v>19.830600862537793</v>
      </c>
      <c r="C44" s="17">
        <f t="shared" si="0"/>
        <v>219.74828636098823</v>
      </c>
    </row>
    <row r="45" spans="1:3" s="15" customFormat="1" x14ac:dyDescent="0.25">
      <c r="A45" s="17">
        <v>200</v>
      </c>
      <c r="B45" s="17">
        <f t="shared" si="1"/>
        <v>19.472537398890008</v>
      </c>
      <c r="C45" s="17">
        <f t="shared" si="0"/>
        <v>221.10126141205652</v>
      </c>
    </row>
    <row r="46" spans="1:3" s="15" customFormat="1" x14ac:dyDescent="0.25">
      <c r="A46" s="17">
        <v>205</v>
      </c>
      <c r="B46" s="17">
        <f t="shared" si="1"/>
        <v>19.129540672327831</v>
      </c>
      <c r="C46" s="17">
        <f t="shared" si="0"/>
        <v>222.424715371925</v>
      </c>
    </row>
    <row r="47" spans="1:3" s="15" customFormat="1" x14ac:dyDescent="0.25">
      <c r="A47" s="17">
        <v>210</v>
      </c>
      <c r="B47" s="17">
        <f t="shared" si="1"/>
        <v>18.800632054561017</v>
      </c>
      <c r="C47" s="17">
        <f t="shared" si="0"/>
        <v>223.71987770814562</v>
      </c>
    </row>
    <row r="48" spans="1:3" s="15" customFormat="1" x14ac:dyDescent="0.25">
      <c r="A48" s="17">
        <v>215</v>
      </c>
      <c r="B48" s="17">
        <f t="shared" si="1"/>
        <v>18.484917822987402</v>
      </c>
      <c r="C48" s="17">
        <f t="shared" si="0"/>
        <v>224.987898811175</v>
      </c>
    </row>
    <row r="49" spans="1:3" s="15" customFormat="1" x14ac:dyDescent="0.25">
      <c r="A49" s="17">
        <v>220</v>
      </c>
      <c r="B49" s="17">
        <f t="shared" si="1"/>
        <v>18.181580027189042</v>
      </c>
      <c r="C49" s="17">
        <f t="shared" si="0"/>
        <v>226.22985679115166</v>
      </c>
    </row>
    <row r="50" spans="1:3" s="15" customFormat="1" x14ac:dyDescent="0.25">
      <c r="A50" s="17">
        <v>225</v>
      </c>
      <c r="B50" s="17">
        <f t="shared" si="1"/>
        <v>17.889868519554696</v>
      </c>
      <c r="C50" s="17">
        <f t="shared" si="0"/>
        <v>227.44676355002312</v>
      </c>
    </row>
    <row r="51" spans="1:3" s="15" customFormat="1" x14ac:dyDescent="0.25">
      <c r="A51" s="17">
        <v>230</v>
      </c>
      <c r="B51" s="17">
        <f t="shared" si="1"/>
        <v>17.609093979514832</v>
      </c>
      <c r="C51" s="17">
        <f t="shared" si="0"/>
        <v>228.63957022060453</v>
      </c>
    </row>
    <row r="52" spans="1:3" s="15" customFormat="1" x14ac:dyDescent="0.25">
      <c r="A52" s="17">
        <v>235</v>
      </c>
      <c r="B52" s="17">
        <f t="shared" si="1"/>
        <v>17.338621788955287</v>
      </c>
      <c r="C52" s="17">
        <f t="shared" si="0"/>
        <v>229.80917205084128</v>
      </c>
    </row>
    <row r="53" spans="1:3" s="15" customFormat="1" x14ac:dyDescent="0.25">
      <c r="A53" s="17">
        <v>240</v>
      </c>
      <c r="B53" s="17">
        <f t="shared" si="1"/>
        <v>17.077866639341632</v>
      </c>
      <c r="C53" s="17">
        <f t="shared" si="0"/>
        <v>230.95641280041727</v>
      </c>
    </row>
    <row r="54" spans="1:3" s="15" customFormat="1" x14ac:dyDescent="0.25">
      <c r="A54" s="17">
        <v>360</v>
      </c>
      <c r="B54" s="17">
        <f t="shared" si="1"/>
        <v>12.755076967393185</v>
      </c>
      <c r="C54" s="17">
        <f t="shared" si="0"/>
        <v>253.35670258816214</v>
      </c>
    </row>
    <row r="55" spans="1:3" s="15" customFormat="1" x14ac:dyDescent="0.25">
      <c r="A55" s="17">
        <v>720</v>
      </c>
      <c r="B55" s="17">
        <f t="shared" si="1"/>
        <v>7.7441850799287204</v>
      </c>
      <c r="C55" s="17">
        <f t="shared" si="0"/>
        <v>290.82627294006846</v>
      </c>
    </row>
    <row r="56" spans="1:3" s="15" customFormat="1" x14ac:dyDescent="0.25">
      <c r="A56" s="17">
        <v>1080</v>
      </c>
      <c r="B56" s="17">
        <f t="shared" si="1"/>
        <v>5.783639673004247</v>
      </c>
      <c r="C56" s="17">
        <f t="shared" si="0"/>
        <v>309.48359171327678</v>
      </c>
    </row>
    <row r="57" spans="1:3" s="15" customFormat="1" x14ac:dyDescent="0.25">
      <c r="A57" s="17">
        <v>1440</v>
      </c>
      <c r="B57" s="17">
        <f t="shared" si="1"/>
        <v>4.7016566030907532</v>
      </c>
      <c r="C57" s="17">
        <f t="shared" si="0"/>
        <v>319.35074510135354</v>
      </c>
    </row>
    <row r="58" spans="1:3" s="15" customFormat="1" x14ac:dyDescent="0.25">
      <c r="A58" s="17">
        <v>1800</v>
      </c>
      <c r="B58" s="17">
        <f t="shared" si="1"/>
        <v>4.0038613157712293</v>
      </c>
      <c r="C58" s="17">
        <f t="shared" si="0"/>
        <v>323.96687744359554</v>
      </c>
    </row>
    <row r="59" spans="1:3" s="15" customFormat="1" x14ac:dyDescent="0.25">
      <c r="A59" s="17">
        <v>2160</v>
      </c>
      <c r="B59" s="17">
        <f t="shared" si="1"/>
        <v>3.5113226961292483</v>
      </c>
      <c r="C59" s="17">
        <f t="shared" si="0"/>
        <v>325.03829719705965</v>
      </c>
    </row>
    <row r="60" spans="1:3" s="15" customFormat="1" x14ac:dyDescent="0.25">
      <c r="A60" s="17">
        <v>2520</v>
      </c>
      <c r="B60" s="17">
        <f t="shared" si="1"/>
        <v>3.1424663409408695</v>
      </c>
      <c r="C60" s="17">
        <f t="shared" si="0"/>
        <v>323.53184358291486</v>
      </c>
    </row>
    <row r="61" spans="1:3" s="15" customFormat="1" x14ac:dyDescent="0.25">
      <c r="A61" s="17">
        <v>2880</v>
      </c>
      <c r="B61" s="17">
        <f t="shared" si="1"/>
        <v>2.8544182943676635</v>
      </c>
      <c r="C61" s="17">
        <f t="shared" si="0"/>
        <v>320.05368171324142</v>
      </c>
    </row>
    <row r="62" spans="1:3" s="15" customFormat="1" x14ac:dyDescent="0.25">
      <c r="A62" s="17">
        <v>3240</v>
      </c>
      <c r="B62" s="17">
        <f t="shared" si="1"/>
        <v>2.6223383097136126</v>
      </c>
      <c r="C62" s="17">
        <f t="shared" si="0"/>
        <v>315.01137083837091</v>
      </c>
    </row>
    <row r="63" spans="1:3" s="15" customFormat="1" x14ac:dyDescent="0.25">
      <c r="A63" s="17">
        <v>3600</v>
      </c>
      <c r="B63" s="17">
        <f t="shared" si="1"/>
        <v>2.4307710850367648</v>
      </c>
      <c r="C63" s="17">
        <f t="shared" si="0"/>
        <v>308.69338962268534</v>
      </c>
    </row>
    <row r="64" spans="1:3" s="15" customFormat="1" x14ac:dyDescent="0.25">
      <c r="A64" s="17">
        <v>3960</v>
      </c>
      <c r="B64" s="17">
        <f t="shared" si="1"/>
        <v>2.2695613634033922</v>
      </c>
      <c r="C64" s="17">
        <f t="shared" si="0"/>
        <v>301.31214820966625</v>
      </c>
    </row>
    <row r="65" spans="1:3" s="15" customFormat="1" x14ac:dyDescent="0.25">
      <c r="A65" s="17">
        <v>4320</v>
      </c>
      <c r="B65" s="17">
        <f t="shared" si="1"/>
        <v>2.1317421208040308</v>
      </c>
      <c r="C65" s="17">
        <f t="shared" si="0"/>
        <v>293.02901764798725</v>
      </c>
    </row>
    <row r="66" spans="1:3" s="15" customFormat="1" x14ac:dyDescent="0.25"/>
    <row r="67" spans="1:3" s="15" customFormat="1" x14ac:dyDescent="0.25"/>
    <row r="68" spans="1:3" s="15" customFormat="1" x14ac:dyDescent="0.25"/>
    <row r="69" spans="1:3" s="15" customFormat="1" x14ac:dyDescent="0.25"/>
    <row r="70" spans="1:3" s="15" customFormat="1" x14ac:dyDescent="0.25"/>
    <row r="71" spans="1:3" s="15" customFormat="1" x14ac:dyDescent="0.25"/>
    <row r="72" spans="1:3" s="15" customFormat="1" x14ac:dyDescent="0.25"/>
    <row r="73" spans="1:3" s="15" customFormat="1" x14ac:dyDescent="0.25"/>
    <row r="74" spans="1:3" s="15" customFormat="1" x14ac:dyDescent="0.25"/>
    <row r="75" spans="1:3" s="15" customFormat="1" x14ac:dyDescent="0.25"/>
    <row r="76" spans="1:3" s="15" customFormat="1" x14ac:dyDescent="0.25"/>
    <row r="77" spans="1:3" s="15" customFormat="1" x14ac:dyDescent="0.25"/>
    <row r="78" spans="1:3" s="15" customFormat="1" x14ac:dyDescent="0.25"/>
    <row r="79" spans="1:3" s="15" customFormat="1" x14ac:dyDescent="0.25"/>
    <row r="80" spans="1:3" s="15" customFormat="1" x14ac:dyDescent="0.25"/>
    <row r="81" s="15" customFormat="1" x14ac:dyDescent="0.25"/>
    <row r="82" s="15" customFormat="1" x14ac:dyDescent="0.25"/>
    <row r="83" s="15" customFormat="1" x14ac:dyDescent="0.25"/>
    <row r="84" s="15" customFormat="1" x14ac:dyDescent="0.25"/>
    <row r="85" s="15" customFormat="1" x14ac:dyDescent="0.25"/>
    <row r="86" s="15" customFormat="1" x14ac:dyDescent="0.25"/>
    <row r="87" s="15" customFormat="1" x14ac:dyDescent="0.25"/>
    <row r="88" s="15" customFormat="1" x14ac:dyDescent="0.25"/>
    <row r="89" s="15" customFormat="1" x14ac:dyDescent="0.25"/>
    <row r="90" s="15" customFormat="1" x14ac:dyDescent="0.25"/>
    <row r="91" s="15" customFormat="1" x14ac:dyDescent="0.25"/>
    <row r="92" s="15" customFormat="1" x14ac:dyDescent="0.25"/>
    <row r="93" s="15" customFormat="1" x14ac:dyDescent="0.25"/>
    <row r="94" s="15" customFormat="1" x14ac:dyDescent="0.25"/>
    <row r="95" s="15" customFormat="1" x14ac:dyDescent="0.25"/>
    <row r="96" s="15" customFormat="1" x14ac:dyDescent="0.25"/>
    <row r="97" s="15" customFormat="1" x14ac:dyDescent="0.25"/>
    <row r="98" s="15" customFormat="1" x14ac:dyDescent="0.25"/>
    <row r="99" s="15" customFormat="1" x14ac:dyDescent="0.25"/>
    <row r="100" s="15" customFormat="1" x14ac:dyDescent="0.25"/>
    <row r="101" s="15" customFormat="1" x14ac:dyDescent="0.25"/>
    <row r="102" s="15" customFormat="1" x14ac:dyDescent="0.25"/>
    <row r="103" s="15" customFormat="1" x14ac:dyDescent="0.25"/>
    <row r="104" s="15" customFormat="1" x14ac:dyDescent="0.25"/>
    <row r="105" s="15" customFormat="1" x14ac:dyDescent="0.25"/>
    <row r="106" s="15" customFormat="1" x14ac:dyDescent="0.25"/>
    <row r="107" s="15" customFormat="1" x14ac:dyDescent="0.25"/>
    <row r="108" s="15" customFormat="1" x14ac:dyDescent="0.25"/>
    <row r="109" s="15" customFormat="1" x14ac:dyDescent="0.25"/>
    <row r="110" s="15" customFormat="1" x14ac:dyDescent="0.25"/>
    <row r="111" s="15" customFormat="1" x14ac:dyDescent="0.25"/>
    <row r="112" s="15" customFormat="1" x14ac:dyDescent="0.25"/>
    <row r="113" s="15" customFormat="1" x14ac:dyDescent="0.25"/>
    <row r="114" s="15" customFormat="1" x14ac:dyDescent="0.25"/>
    <row r="115" s="15" customFormat="1" x14ac:dyDescent="0.25"/>
    <row r="116" s="15" customFormat="1" x14ac:dyDescent="0.25"/>
    <row r="117" s="15" customFormat="1" x14ac:dyDescent="0.25"/>
    <row r="118" s="15" customFormat="1" x14ac:dyDescent="0.25"/>
    <row r="119" s="15" customFormat="1" x14ac:dyDescent="0.25"/>
    <row r="120" s="15" customFormat="1" x14ac:dyDescent="0.25"/>
    <row r="121" s="15" customFormat="1" x14ac:dyDescent="0.25"/>
    <row r="122" s="15" customFormat="1" x14ac:dyDescent="0.25"/>
    <row r="123" s="15" customFormat="1" x14ac:dyDescent="0.25"/>
    <row r="124" s="15" customFormat="1" x14ac:dyDescent="0.25"/>
    <row r="125" s="15" customFormat="1" x14ac:dyDescent="0.25"/>
    <row r="126" s="15" customFormat="1" x14ac:dyDescent="0.25"/>
    <row r="127" s="15" customFormat="1" x14ac:dyDescent="0.25"/>
    <row r="128" s="15" customFormat="1" x14ac:dyDescent="0.25"/>
    <row r="129" s="15" customFormat="1" x14ac:dyDescent="0.25"/>
    <row r="130" s="15" customFormat="1" x14ac:dyDescent="0.25"/>
    <row r="131" s="15" customFormat="1" x14ac:dyDescent="0.25"/>
    <row r="132" s="15" customFormat="1" x14ac:dyDescent="0.25"/>
    <row r="133" s="15" customFormat="1" x14ac:dyDescent="0.25"/>
    <row r="134" s="15" customFormat="1" x14ac:dyDescent="0.25"/>
    <row r="135" s="15" customFormat="1" x14ac:dyDescent="0.25"/>
    <row r="136" s="15" customFormat="1" x14ac:dyDescent="0.25"/>
    <row r="137" s="15" customFormat="1" x14ac:dyDescent="0.25"/>
    <row r="138" s="15" customFormat="1" x14ac:dyDescent="0.25"/>
    <row r="139" s="15" customFormat="1" x14ac:dyDescent="0.25"/>
    <row r="140" s="15" customFormat="1" x14ac:dyDescent="0.25"/>
    <row r="141" s="15" customFormat="1" x14ac:dyDescent="0.25"/>
    <row r="142" s="15" customFormat="1" x14ac:dyDescent="0.25"/>
    <row r="143" s="15" customFormat="1" x14ac:dyDescent="0.25"/>
    <row r="144" s="15" customFormat="1" x14ac:dyDescent="0.25"/>
    <row r="145" s="15" customFormat="1" x14ac:dyDescent="0.25"/>
    <row r="146" s="15" customFormat="1" x14ac:dyDescent="0.25"/>
    <row r="147" s="15" customFormat="1" x14ac:dyDescent="0.25"/>
    <row r="148" s="15" customFormat="1" x14ac:dyDescent="0.25"/>
    <row r="149" s="15" customFormat="1" x14ac:dyDescent="0.25"/>
    <row r="150" s="15" customFormat="1" x14ac:dyDescent="0.25"/>
    <row r="151" s="15" customFormat="1" x14ac:dyDescent="0.25"/>
    <row r="152" s="15" customFormat="1" x14ac:dyDescent="0.25"/>
    <row r="153" s="15" customFormat="1" x14ac:dyDescent="0.25"/>
    <row r="154" s="15" customFormat="1" x14ac:dyDescent="0.25"/>
    <row r="155" s="15" customFormat="1" x14ac:dyDescent="0.25"/>
    <row r="156" s="15" customFormat="1" x14ac:dyDescent="0.25"/>
    <row r="157" s="15" customFormat="1" x14ac:dyDescent="0.25"/>
    <row r="158" s="15" customFormat="1" x14ac:dyDescent="0.25"/>
    <row r="159" s="15" customFormat="1" x14ac:dyDescent="0.25"/>
    <row r="160" s="15" customFormat="1" x14ac:dyDescent="0.25"/>
    <row r="161" s="15" customFormat="1" x14ac:dyDescent="0.25"/>
    <row r="162" s="15" customFormat="1" x14ac:dyDescent="0.25"/>
    <row r="163" s="15" customFormat="1" x14ac:dyDescent="0.25"/>
    <row r="164" s="15" customFormat="1" x14ac:dyDescent="0.25"/>
    <row r="165" s="15" customFormat="1" x14ac:dyDescent="0.25"/>
    <row r="166" s="15" customFormat="1" x14ac:dyDescent="0.25"/>
    <row r="167" s="15" customFormat="1" x14ac:dyDescent="0.25"/>
    <row r="168" s="15" customFormat="1" x14ac:dyDescent="0.25"/>
    <row r="169" s="15" customFormat="1" x14ac:dyDescent="0.25"/>
    <row r="170" s="15" customFormat="1" x14ac:dyDescent="0.25"/>
    <row r="171" s="15" customFormat="1" x14ac:dyDescent="0.25"/>
    <row r="172" s="15" customFormat="1" x14ac:dyDescent="0.25"/>
    <row r="173" s="15" customFormat="1" x14ac:dyDescent="0.25"/>
    <row r="174" s="15" customFormat="1" x14ac:dyDescent="0.25"/>
    <row r="175" s="15" customFormat="1" x14ac:dyDescent="0.25"/>
    <row r="176" s="15" customFormat="1" x14ac:dyDescent="0.25"/>
    <row r="177" s="15" customFormat="1" x14ac:dyDescent="0.25"/>
    <row r="178" s="15" customFormat="1" x14ac:dyDescent="0.25"/>
    <row r="179" s="15" customFormat="1" x14ac:dyDescent="0.25"/>
    <row r="180" s="15" customFormat="1" x14ac:dyDescent="0.25"/>
    <row r="181" s="15" customFormat="1" x14ac:dyDescent="0.25"/>
    <row r="182" s="15" customFormat="1" x14ac:dyDescent="0.25"/>
    <row r="183" s="15" customFormat="1" x14ac:dyDescent="0.25"/>
    <row r="184" s="15" customFormat="1" x14ac:dyDescent="0.25"/>
    <row r="185" s="15" customFormat="1" x14ac:dyDescent="0.25"/>
    <row r="186" s="15" customFormat="1" x14ac:dyDescent="0.25"/>
    <row r="187" s="15" customFormat="1" x14ac:dyDescent="0.25"/>
    <row r="188" s="15" customFormat="1" x14ac:dyDescent="0.25"/>
    <row r="189" s="15" customFormat="1" x14ac:dyDescent="0.25"/>
    <row r="190" s="15" customFormat="1" x14ac:dyDescent="0.25"/>
    <row r="191" s="15" customFormat="1" x14ac:dyDescent="0.25"/>
    <row r="192" s="15" customFormat="1" x14ac:dyDescent="0.25"/>
    <row r="193" s="15" customFormat="1" x14ac:dyDescent="0.25"/>
    <row r="194" s="15" customFormat="1" x14ac:dyDescent="0.25"/>
    <row r="195" s="15" customFormat="1" x14ac:dyDescent="0.25"/>
    <row r="196" s="15" customFormat="1" x14ac:dyDescent="0.25"/>
    <row r="197" s="15" customFormat="1" x14ac:dyDescent="0.25"/>
    <row r="198" s="15" customFormat="1" x14ac:dyDescent="0.25"/>
    <row r="199" s="15" customFormat="1" x14ac:dyDescent="0.25"/>
    <row r="200" s="15" customFormat="1" x14ac:dyDescent="0.25"/>
    <row r="201" s="15" customFormat="1" x14ac:dyDescent="0.25"/>
    <row r="202" s="15" customFormat="1" x14ac:dyDescent="0.25"/>
    <row r="203" s="15" customFormat="1" x14ac:dyDescent="0.25"/>
    <row r="204" s="15" customFormat="1" x14ac:dyDescent="0.25"/>
    <row r="205" s="15" customFormat="1" x14ac:dyDescent="0.25"/>
    <row r="206" s="15" customFormat="1" x14ac:dyDescent="0.25"/>
    <row r="207" s="15" customFormat="1" x14ac:dyDescent="0.25"/>
    <row r="208" s="15" customFormat="1" x14ac:dyDescent="0.25"/>
    <row r="209" s="15" customFormat="1" x14ac:dyDescent="0.25"/>
    <row r="210" s="15" customFormat="1" x14ac:dyDescent="0.25"/>
    <row r="211" s="15" customFormat="1" x14ac:dyDescent="0.25"/>
    <row r="212" s="15" customFormat="1" x14ac:dyDescent="0.25"/>
    <row r="213" s="15" customFormat="1" x14ac:dyDescent="0.25"/>
    <row r="214" s="15" customFormat="1" x14ac:dyDescent="0.25"/>
    <row r="215" s="15" customFormat="1" x14ac:dyDescent="0.25"/>
    <row r="216" s="15" customFormat="1" x14ac:dyDescent="0.25"/>
    <row r="217" s="15" customFormat="1" x14ac:dyDescent="0.25"/>
    <row r="218" s="15" customFormat="1" x14ac:dyDescent="0.25"/>
    <row r="219" s="15" customFormat="1" x14ac:dyDescent="0.25"/>
    <row r="220" s="15" customFormat="1" x14ac:dyDescent="0.25"/>
    <row r="221" s="15" customFormat="1" x14ac:dyDescent="0.25"/>
    <row r="222" s="15" customFormat="1" x14ac:dyDescent="0.25"/>
    <row r="223" s="15" customFormat="1" x14ac:dyDescent="0.25"/>
    <row r="224" s="15" customFormat="1" x14ac:dyDescent="0.25"/>
    <row r="225" s="15" customFormat="1" x14ac:dyDescent="0.25"/>
    <row r="226" s="15" customFormat="1" x14ac:dyDescent="0.25"/>
    <row r="227" s="15" customFormat="1" x14ac:dyDescent="0.25"/>
    <row r="228" s="15" customFormat="1" x14ac:dyDescent="0.25"/>
    <row r="229" s="15" customFormat="1" x14ac:dyDescent="0.25"/>
    <row r="230" s="15" customFormat="1" x14ac:dyDescent="0.25"/>
    <row r="231" s="15" customFormat="1" x14ac:dyDescent="0.25"/>
    <row r="232" s="15" customFormat="1" x14ac:dyDescent="0.25"/>
    <row r="233" s="15" customFormat="1" x14ac:dyDescent="0.25"/>
    <row r="234" s="15" customFormat="1" x14ac:dyDescent="0.25"/>
    <row r="235" s="15" customFormat="1" x14ac:dyDescent="0.25"/>
    <row r="236" s="15" customFormat="1" x14ac:dyDescent="0.25"/>
    <row r="237" s="15" customFormat="1" x14ac:dyDescent="0.25"/>
    <row r="238" s="15" customFormat="1" x14ac:dyDescent="0.25"/>
    <row r="239" s="15" customFormat="1" x14ac:dyDescent="0.25"/>
  </sheetData>
  <sheetProtection algorithmName="SHA-512" hashValue="7L1EbVgVgZwGaEV93NFKYJNqVfU/dcNbaPvsZpiti9UvqllRfSFJueLGazKNOtGix+dR0emWMzKlmP+uVJAsoQ==" saltValue="X7vjz4rhDq6drjTsppQCsg==" spinCount="100000" sheet="1" objects="1" scenarios="1" selectLockedCells="1"/>
  <mergeCells count="1">
    <mergeCell ref="C4:D4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Beskrivning</vt:lpstr>
      <vt:lpstr>Specifik magasinsvolym</vt:lpstr>
    </vt:vector>
  </TitlesOfParts>
  <Company>WET Chalmers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 Svensson</dc:creator>
  <cp:lastModifiedBy>Gilbert Svensson</cp:lastModifiedBy>
  <dcterms:created xsi:type="dcterms:W3CDTF">2000-06-12T19:30:15Z</dcterms:created>
  <dcterms:modified xsi:type="dcterms:W3CDTF">2026-06-16T13:14:09Z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