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vattenforumse-my.sharepoint.com/personal/gilbert_svensson_vattenforum_se/Documents/Beräkningshjälp_EXCEL/Bilagor_P110/"/>
    </mc:Choice>
  </mc:AlternateContent>
  <xr:revisionPtr revIDLastSave="0" documentId="8_{2CB3672E-559F-40FE-8B8E-E5DAFAEF186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eskrivning" sheetId="2" r:id="rId1"/>
    <sheet name="Specifik magasinsvolym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" l="1"/>
  <c r="C21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8" i="1"/>
  <c r="B7" i="1"/>
  <c r="C97" i="1" l="1"/>
  <c r="C72" i="1"/>
  <c r="C169" i="1"/>
  <c r="C106" i="1"/>
  <c r="C195" i="1"/>
  <c r="C213" i="1"/>
  <c r="C167" i="1"/>
  <c r="C225" i="1"/>
  <c r="C208" i="1"/>
  <c r="C50" i="1"/>
  <c r="C211" i="1"/>
  <c r="C30" i="1"/>
  <c r="C121" i="1"/>
  <c r="C152" i="1"/>
  <c r="C132" i="1"/>
  <c r="C123" i="1"/>
  <c r="C229" i="1"/>
  <c r="C28" i="1"/>
  <c r="C159" i="1"/>
  <c r="C219" i="1"/>
  <c r="C200" i="1"/>
  <c r="C78" i="1"/>
  <c r="C107" i="1"/>
  <c r="C149" i="1"/>
  <c r="C277" i="1"/>
  <c r="C15" i="1"/>
  <c r="C16" i="1"/>
  <c r="C113" i="1"/>
  <c r="C144" i="1"/>
  <c r="C134" i="1"/>
  <c r="C115" i="1"/>
  <c r="C142" i="1"/>
  <c r="C111" i="1"/>
  <c r="C212" i="1"/>
  <c r="C216" i="1"/>
  <c r="C174" i="1"/>
  <c r="C235" i="1"/>
  <c r="C293" i="1"/>
  <c r="C247" i="1"/>
  <c r="C257" i="1"/>
  <c r="C236" i="1"/>
  <c r="C32" i="1"/>
  <c r="C160" i="1"/>
  <c r="C224" i="1"/>
  <c r="C288" i="1"/>
  <c r="C217" i="1"/>
  <c r="C267" i="1"/>
  <c r="C156" i="1"/>
  <c r="C214" i="1"/>
  <c r="C66" i="1"/>
  <c r="C130" i="1"/>
  <c r="C194" i="1"/>
  <c r="C258" i="1"/>
  <c r="C59" i="1"/>
  <c r="C131" i="1"/>
  <c r="C251" i="1"/>
  <c r="C180" i="1"/>
  <c r="C150" i="1"/>
  <c r="C45" i="1"/>
  <c r="C109" i="1"/>
  <c r="C173" i="1"/>
  <c r="C237" i="1"/>
  <c r="C38" i="1"/>
  <c r="C198" i="1"/>
  <c r="C20" i="1"/>
  <c r="C24" i="1"/>
  <c r="C23" i="1"/>
  <c r="C95" i="1"/>
  <c r="C209" i="1"/>
  <c r="C136" i="1"/>
  <c r="C289" i="1"/>
  <c r="C42" i="1"/>
  <c r="C35" i="1"/>
  <c r="C116" i="1"/>
  <c r="C182" i="1"/>
  <c r="C17" i="1"/>
  <c r="C103" i="1"/>
  <c r="C33" i="1"/>
  <c r="C196" i="1"/>
  <c r="C80" i="1"/>
  <c r="C163" i="1"/>
  <c r="C178" i="1"/>
  <c r="C43" i="1"/>
  <c r="C62" i="1"/>
  <c r="C93" i="1"/>
  <c r="C285" i="1"/>
  <c r="C14" i="1"/>
  <c r="C175" i="1"/>
  <c r="C259" i="1"/>
  <c r="C88" i="1"/>
  <c r="C227" i="1"/>
  <c r="C186" i="1"/>
  <c r="C164" i="1"/>
  <c r="C37" i="1"/>
  <c r="C165" i="1"/>
  <c r="C25" i="1"/>
  <c r="C55" i="1"/>
  <c r="C57" i="1"/>
  <c r="C283" i="1"/>
  <c r="C96" i="1"/>
  <c r="C63" i="1"/>
  <c r="C127" i="1"/>
  <c r="C191" i="1"/>
  <c r="C255" i="1"/>
  <c r="C65" i="1"/>
  <c r="C145" i="1"/>
  <c r="C281" i="1"/>
  <c r="C36" i="1"/>
  <c r="C260" i="1"/>
  <c r="C40" i="1"/>
  <c r="C104" i="1"/>
  <c r="C168" i="1"/>
  <c r="C232" i="1"/>
  <c r="C41" i="1"/>
  <c r="C233" i="1"/>
  <c r="C52" i="1"/>
  <c r="C188" i="1"/>
  <c r="C230" i="1"/>
  <c r="C74" i="1"/>
  <c r="C138" i="1"/>
  <c r="C202" i="1"/>
  <c r="C266" i="1"/>
  <c r="C67" i="1"/>
  <c r="C139" i="1"/>
  <c r="C275" i="1"/>
  <c r="C204" i="1"/>
  <c r="C190" i="1"/>
  <c r="C53" i="1"/>
  <c r="C117" i="1"/>
  <c r="C181" i="1"/>
  <c r="C245" i="1"/>
  <c r="C46" i="1"/>
  <c r="C222" i="1"/>
  <c r="C10" i="1"/>
  <c r="C19" i="1"/>
  <c r="C18" i="1"/>
  <c r="C158" i="1"/>
  <c r="C39" i="1"/>
  <c r="C272" i="1"/>
  <c r="C157" i="1"/>
  <c r="C49" i="1"/>
  <c r="C280" i="1"/>
  <c r="C250" i="1"/>
  <c r="C166" i="1"/>
  <c r="C119" i="1"/>
  <c r="C71" i="1"/>
  <c r="C199" i="1"/>
  <c r="C73" i="1"/>
  <c r="C161" i="1"/>
  <c r="C155" i="1"/>
  <c r="C100" i="1"/>
  <c r="C276" i="1"/>
  <c r="C48" i="1"/>
  <c r="C112" i="1"/>
  <c r="C176" i="1"/>
  <c r="C240" i="1"/>
  <c r="C105" i="1"/>
  <c r="C249" i="1"/>
  <c r="C60" i="1"/>
  <c r="C220" i="1"/>
  <c r="C262" i="1"/>
  <c r="C82" i="1"/>
  <c r="C146" i="1"/>
  <c r="C210" i="1"/>
  <c r="C274" i="1"/>
  <c r="C75" i="1"/>
  <c r="C147" i="1"/>
  <c r="C291" i="1"/>
  <c r="C228" i="1"/>
  <c r="C238" i="1"/>
  <c r="C61" i="1"/>
  <c r="C125" i="1"/>
  <c r="C189" i="1"/>
  <c r="C253" i="1"/>
  <c r="C70" i="1"/>
  <c r="C270" i="1"/>
  <c r="C12" i="1"/>
  <c r="C11" i="1"/>
  <c r="C9" i="1"/>
  <c r="C287" i="1"/>
  <c r="C172" i="1"/>
  <c r="C264" i="1"/>
  <c r="C84" i="1"/>
  <c r="C234" i="1"/>
  <c r="C292" i="1"/>
  <c r="C85" i="1"/>
  <c r="C118" i="1"/>
  <c r="C231" i="1"/>
  <c r="C243" i="1"/>
  <c r="C206" i="1"/>
  <c r="C185" i="1"/>
  <c r="C114" i="1"/>
  <c r="C242" i="1"/>
  <c r="C140" i="1"/>
  <c r="C254" i="1"/>
  <c r="C221" i="1"/>
  <c r="C13" i="1"/>
  <c r="C47" i="1"/>
  <c r="C241" i="1"/>
  <c r="C246" i="1"/>
  <c r="C201" i="1"/>
  <c r="C58" i="1"/>
  <c r="C51" i="1"/>
  <c r="C110" i="1"/>
  <c r="C101" i="1"/>
  <c r="C29" i="1"/>
  <c r="C183" i="1"/>
  <c r="C137" i="1"/>
  <c r="C135" i="1"/>
  <c r="C263" i="1"/>
  <c r="C79" i="1"/>
  <c r="C143" i="1"/>
  <c r="C207" i="1"/>
  <c r="C271" i="1"/>
  <c r="C81" i="1"/>
  <c r="C177" i="1"/>
  <c r="C187" i="1"/>
  <c r="C124" i="1"/>
  <c r="C54" i="1"/>
  <c r="C56" i="1"/>
  <c r="C120" i="1"/>
  <c r="C184" i="1"/>
  <c r="C248" i="1"/>
  <c r="C129" i="1"/>
  <c r="C265" i="1"/>
  <c r="C68" i="1"/>
  <c r="C252" i="1"/>
  <c r="C278" i="1"/>
  <c r="C90" i="1"/>
  <c r="C154" i="1"/>
  <c r="C218" i="1"/>
  <c r="C282" i="1"/>
  <c r="C91" i="1"/>
  <c r="C171" i="1"/>
  <c r="C44" i="1"/>
  <c r="C244" i="1"/>
  <c r="C83" i="1"/>
  <c r="C69" i="1"/>
  <c r="C133" i="1"/>
  <c r="C197" i="1"/>
  <c r="C261" i="1"/>
  <c r="C86" i="1"/>
  <c r="C286" i="1"/>
  <c r="C27" i="1"/>
  <c r="C26" i="1"/>
  <c r="C7" i="1"/>
  <c r="C223" i="1"/>
  <c r="C170" i="1"/>
  <c r="C108" i="1"/>
  <c r="C239" i="1"/>
  <c r="C122" i="1"/>
  <c r="C31" i="1"/>
  <c r="C87" i="1"/>
  <c r="C151" i="1"/>
  <c r="C215" i="1"/>
  <c r="C279" i="1"/>
  <c r="C89" i="1"/>
  <c r="C193" i="1"/>
  <c r="C203" i="1"/>
  <c r="C148" i="1"/>
  <c r="C126" i="1"/>
  <c r="C64" i="1"/>
  <c r="C128" i="1"/>
  <c r="C192" i="1"/>
  <c r="C256" i="1"/>
  <c r="C153" i="1"/>
  <c r="C273" i="1"/>
  <c r="C76" i="1"/>
  <c r="C284" i="1"/>
  <c r="C34" i="1"/>
  <c r="C98" i="1"/>
  <c r="C162" i="1"/>
  <c r="C226" i="1"/>
  <c r="C290" i="1"/>
  <c r="C99" i="1"/>
  <c r="C179" i="1"/>
  <c r="C92" i="1"/>
  <c r="C268" i="1"/>
  <c r="C94" i="1"/>
  <c r="C77" i="1"/>
  <c r="C141" i="1"/>
  <c r="C205" i="1"/>
  <c r="C269" i="1"/>
  <c r="C102" i="1"/>
  <c r="C8" i="1"/>
  <c r="C22" i="1"/>
  <c r="B4" i="1" l="1"/>
  <c r="E4" i="1" s="1"/>
</calcChain>
</file>

<file path=xl/sharedStrings.xml><?xml version="1.0" encoding="utf-8"?>
<sst xmlns="http://schemas.openxmlformats.org/spreadsheetml/2006/main" count="28" uniqueCount="26">
  <si>
    <t>Rinntid
minuter</t>
  </si>
  <si>
    <t>Återkomsttid
månader</t>
  </si>
  <si>
    <t>V</t>
  </si>
  <si>
    <r>
      <t>t</t>
    </r>
    <r>
      <rPr>
        <b/>
        <vertAlign val="subscript"/>
        <sz val="10"/>
        <rFont val="Arial"/>
        <family val="2"/>
      </rPr>
      <t>regn</t>
    </r>
  </si>
  <si>
    <r>
      <t>i</t>
    </r>
    <r>
      <rPr>
        <b/>
        <vertAlign val="subscript"/>
        <sz val="10"/>
        <rFont val="Arial"/>
        <family val="2"/>
      </rPr>
      <t>regn</t>
    </r>
  </si>
  <si>
    <t>Inmatning av data i gula fält.</t>
  </si>
  <si>
    <t>Läs av specifik magasinsvolym i gröna fältet</t>
  </si>
  <si>
    <t>Magasinsberäkning mht rinntid</t>
  </si>
  <si>
    <t>2. Uppskatta rinntiden (min).</t>
  </si>
  <si>
    <r>
      <t>1. Räkna ut ansluten hårdgjord areal (ha</t>
    </r>
    <r>
      <rPr>
        <vertAlign val="subscript"/>
        <sz val="18"/>
        <rFont val="Arial"/>
        <family val="2"/>
      </rPr>
      <t xml:space="preserve">red </t>
    </r>
    <r>
      <rPr>
        <sz val="18"/>
        <rFont val="Arial"/>
        <family val="2"/>
      </rPr>
      <t>).</t>
    </r>
  </si>
  <si>
    <t>3. Bestäm tillåten avtappning (l/s).</t>
  </si>
  <si>
    <t>7. Beräkna erforderlig magasinsvolym för olika regnvaraktigheter.</t>
  </si>
  <si>
    <t>5. Bestäm dimensionerande återkomsttid (mån).</t>
  </si>
  <si>
    <r>
      <t>Erforderlig magasins-
volym, m</t>
    </r>
    <r>
      <rPr>
        <vertAlign val="superscript"/>
        <sz val="10"/>
        <rFont val="Arial"/>
        <family val="2"/>
      </rPr>
      <t>3</t>
    </r>
  </si>
  <si>
    <r>
      <t>Specifik volym
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ha</t>
    </r>
    <r>
      <rPr>
        <vertAlign val="subscript"/>
        <sz val="10"/>
        <rFont val="Arial"/>
        <family val="2"/>
      </rPr>
      <t>red</t>
    </r>
  </si>
  <si>
    <t>Klimat-faktor</t>
  </si>
  <si>
    <t xml:space="preserve">6. Bestäm klimatfaktor </t>
  </si>
  <si>
    <t xml:space="preserve">7. Läs av erforderlig magasinsvolym </t>
  </si>
  <si>
    <t>Regnintensiteter enligt Dahlström 2010</t>
  </si>
  <si>
    <t>6. Bestäm eventuell klimatfaktor.</t>
  </si>
  <si>
    <t>5. Bestäm dimensionerande återkomsttid (månader)</t>
  </si>
  <si>
    <r>
      <t>Reducerad area, ha</t>
    </r>
    <r>
      <rPr>
        <vertAlign val="subscript"/>
        <sz val="10"/>
        <rFont val="Arial"/>
        <family val="2"/>
      </rPr>
      <t>red</t>
    </r>
  </si>
  <si>
    <r>
      <t>1. Räkna ut ansluten reducerad areal (ha</t>
    </r>
    <r>
      <rPr>
        <vertAlign val="subscript"/>
        <sz val="12"/>
        <rFont val="Arial"/>
        <family val="2"/>
      </rPr>
      <t xml:space="preserve">red </t>
    </r>
    <r>
      <rPr>
        <sz val="12"/>
        <rFont val="Arial"/>
        <family val="2"/>
      </rPr>
      <t>).</t>
    </r>
  </si>
  <si>
    <r>
      <t>4. Specifik avtappning (l/s/ ha</t>
    </r>
    <r>
      <rPr>
        <vertAlign val="subscript"/>
        <sz val="12"/>
        <rFont val="Arial"/>
        <family val="2"/>
      </rPr>
      <t>red</t>
    </r>
    <r>
      <rPr>
        <sz val="12"/>
        <rFont val="Arial"/>
        <family val="2"/>
      </rPr>
      <t>) beräknas</t>
    </r>
  </si>
  <si>
    <r>
      <t>4. Specifik avtappning berknas automatiskt (l/s/ha</t>
    </r>
    <r>
      <rPr>
        <vertAlign val="subscript"/>
        <sz val="18"/>
        <rFont val="Arial"/>
        <family val="2"/>
      </rPr>
      <t>red</t>
    </r>
    <r>
      <rPr>
        <sz val="18"/>
        <rFont val="Arial"/>
        <family val="2"/>
      </rPr>
      <t>)</t>
    </r>
  </si>
  <si>
    <r>
      <t xml:space="preserve">Avtappning
</t>
    </r>
    <r>
      <rPr>
        <sz val="10"/>
        <color rgb="FFFF0000"/>
        <rFont val="Arial"/>
        <family val="2"/>
      </rPr>
      <t>l/s/ha</t>
    </r>
    <r>
      <rPr>
        <vertAlign val="subscript"/>
        <sz val="10"/>
        <color rgb="FFFF0000"/>
        <rFont val="Arial"/>
        <family val="2"/>
      </rPr>
      <t>red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resp.l/s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</si>
</sst>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vertAlign val="subscript"/>
      <sz val="10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vertAlign val="subscript"/>
      <sz val="18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vertAlign val="superscript"/>
      <sz val="10"/>
      <name val="Arial"/>
      <family val="2"/>
    </font>
    <font>
      <sz val="10"/>
      <color theme="2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0" tint="-4.9989318521683403E-2"/>
      <name val="Arial"/>
      <family val="2"/>
    </font>
    <font>
      <sz val="10"/>
      <color rgb="FFFF0000"/>
      <name val="Arial"/>
      <family val="2"/>
    </font>
    <font>
      <vertAlign val="subscript"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6" fillId="0" borderId="0" xfId="0" applyFont="1"/>
    <xf numFmtId="0" fontId="0" fillId="2" borderId="0" xfId="0" applyFill="1"/>
    <xf numFmtId="0" fontId="0" fillId="4" borderId="3" xfId="0" applyFill="1" applyBorder="1"/>
    <xf numFmtId="164" fontId="4" fillId="4" borderId="3" xfId="0" applyNumberFormat="1" applyFont="1" applyFill="1" applyBorder="1"/>
    <xf numFmtId="1" fontId="4" fillId="4" borderId="3" xfId="0" applyNumberFormat="1" applyFont="1" applyFill="1" applyBorder="1"/>
    <xf numFmtId="0" fontId="0" fillId="6" borderId="0" xfId="0" applyFill="1"/>
    <xf numFmtId="0" fontId="0" fillId="7" borderId="0" xfId="0" applyFill="1"/>
    <xf numFmtId="0" fontId="11" fillId="6" borderId="0" xfId="0" applyFont="1" applyFill="1"/>
    <xf numFmtId="0" fontId="13" fillId="6" borderId="1" xfId="0" applyFont="1" applyFill="1" applyBorder="1"/>
    <xf numFmtId="0" fontId="14" fillId="6" borderId="1" xfId="0" applyFont="1" applyFill="1" applyBorder="1"/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12" fillId="2" borderId="6" xfId="0" applyFont="1" applyFill="1" applyBorder="1" applyAlignment="1">
      <alignment vertical="top" wrapText="1"/>
    </xf>
    <xf numFmtId="0" fontId="5" fillId="2" borderId="7" xfId="0" applyFont="1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2" xfId="0" applyFill="1" applyBorder="1"/>
    <xf numFmtId="0" fontId="0" fillId="4" borderId="3" xfId="0" applyFill="1" applyBorder="1" applyAlignment="1">
      <alignment wrapText="1"/>
    </xf>
    <xf numFmtId="0" fontId="0" fillId="0" borderId="8" xfId="0" applyBorder="1"/>
    <xf numFmtId="0" fontId="0" fillId="0" borderId="2" xfId="0" applyBorder="1"/>
    <xf numFmtId="0" fontId="2" fillId="0" borderId="8" xfId="0" applyFont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8" fillId="3" borderId="12" xfId="0" applyFont="1" applyFill="1" applyBorder="1"/>
    <xf numFmtId="0" fontId="8" fillId="3" borderId="13" xfId="0" applyFont="1" applyFill="1" applyBorder="1"/>
    <xf numFmtId="0" fontId="8" fillId="3" borderId="14" xfId="0" applyFont="1" applyFill="1" applyBorder="1"/>
    <xf numFmtId="0" fontId="8" fillId="3" borderId="15" xfId="0" applyFont="1" applyFill="1" applyBorder="1"/>
    <xf numFmtId="0" fontId="8" fillId="3" borderId="15" xfId="0" applyFont="1" applyFill="1" applyBorder="1" applyAlignment="1">
      <alignment wrapText="1"/>
    </xf>
    <xf numFmtId="0" fontId="8" fillId="3" borderId="16" xfId="0" applyFont="1" applyFill="1" applyBorder="1"/>
    <xf numFmtId="0" fontId="8" fillId="3" borderId="17" xfId="0" applyFont="1" applyFill="1" applyBorder="1" applyAlignment="1">
      <alignment wrapText="1"/>
    </xf>
    <xf numFmtId="0" fontId="0" fillId="2" borderId="10" xfId="0" applyFill="1" applyBorder="1"/>
    <xf numFmtId="0" fontId="0" fillId="2" borderId="11" xfId="0" applyFill="1" applyBorder="1"/>
    <xf numFmtId="0" fontId="0" fillId="5" borderId="3" xfId="0" applyFill="1" applyBorder="1" applyProtection="1">
      <protection locked="0"/>
    </xf>
    <xf numFmtId="2" fontId="0" fillId="5" borderId="3" xfId="0" applyNumberFormat="1" applyFill="1" applyBorder="1" applyProtection="1">
      <protection locked="0"/>
    </xf>
    <xf numFmtId="0" fontId="14" fillId="6" borderId="0" xfId="0" applyFont="1" applyFill="1"/>
    <xf numFmtId="0" fontId="14" fillId="0" borderId="1" xfId="0" applyFont="1" applyBorder="1"/>
    <xf numFmtId="0" fontId="14" fillId="0" borderId="0" xfId="0" applyFont="1"/>
    <xf numFmtId="0" fontId="11" fillId="0" borderId="0" xfId="0" applyFont="1"/>
    <xf numFmtId="0" fontId="12" fillId="2" borderId="3" xfId="0" applyFont="1" applyFill="1" applyBorder="1" applyAlignment="1">
      <alignment wrapText="1"/>
    </xf>
    <xf numFmtId="2" fontId="15" fillId="4" borderId="3" xfId="0" applyNumberFormat="1" applyFont="1" applyFill="1" applyBorder="1"/>
    <xf numFmtId="2" fontId="12" fillId="8" borderId="3" xfId="0" applyNumberFormat="1" applyFont="1" applyFill="1" applyBorder="1" applyProtection="1">
      <protection locked="0"/>
    </xf>
    <xf numFmtId="0" fontId="0" fillId="4" borderId="4" xfId="0" applyFill="1" applyBorder="1" applyAlignment="1">
      <alignment wrapText="1"/>
    </xf>
    <xf numFmtId="0" fontId="0" fillId="4" borderId="5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99"/>
      <color rgb="FFFFFF99"/>
      <color rgb="FF0EA9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Specifik magasinsvolym</a:t>
            </a:r>
          </a:p>
        </c:rich>
      </c:tx>
      <c:layout>
        <c:manualLayout>
          <c:xMode val="edge"/>
          <c:yMode val="edge"/>
          <c:x val="0.24454861366628242"/>
          <c:y val="4.88888888888888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2455495606223"/>
          <c:y val="0.21111156925253738"/>
          <c:w val="0.78504792312829064"/>
          <c:h val="0.6422236159366665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'Specifik magasinsvolym'!$C$6</c:f>
              <c:strCache>
                <c:ptCount val="1"/>
                <c:pt idx="0">
                  <c:v>V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'Specifik magasinsvolym'!$A$7:$A$53</c:f>
              <c:numCache>
                <c:formatCode>General</c:formatCode>
                <c:ptCount val="47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  <c:pt idx="16">
                  <c:v>90</c:v>
                </c:pt>
                <c:pt idx="17">
                  <c:v>95</c:v>
                </c:pt>
                <c:pt idx="18">
                  <c:v>100</c:v>
                </c:pt>
                <c:pt idx="19">
                  <c:v>105</c:v>
                </c:pt>
                <c:pt idx="20">
                  <c:v>110</c:v>
                </c:pt>
                <c:pt idx="21">
                  <c:v>115</c:v>
                </c:pt>
                <c:pt idx="22">
                  <c:v>120</c:v>
                </c:pt>
                <c:pt idx="23">
                  <c:v>125</c:v>
                </c:pt>
                <c:pt idx="24">
                  <c:v>130</c:v>
                </c:pt>
                <c:pt idx="25">
                  <c:v>135</c:v>
                </c:pt>
                <c:pt idx="26">
                  <c:v>140</c:v>
                </c:pt>
                <c:pt idx="27">
                  <c:v>145</c:v>
                </c:pt>
                <c:pt idx="28">
                  <c:v>150</c:v>
                </c:pt>
                <c:pt idx="29">
                  <c:v>155</c:v>
                </c:pt>
                <c:pt idx="30">
                  <c:v>160</c:v>
                </c:pt>
                <c:pt idx="31">
                  <c:v>165</c:v>
                </c:pt>
                <c:pt idx="32">
                  <c:v>170</c:v>
                </c:pt>
                <c:pt idx="33">
                  <c:v>175</c:v>
                </c:pt>
                <c:pt idx="34">
                  <c:v>180</c:v>
                </c:pt>
                <c:pt idx="35">
                  <c:v>185</c:v>
                </c:pt>
                <c:pt idx="36">
                  <c:v>190</c:v>
                </c:pt>
                <c:pt idx="37">
                  <c:v>195</c:v>
                </c:pt>
                <c:pt idx="38">
                  <c:v>200</c:v>
                </c:pt>
                <c:pt idx="39">
                  <c:v>205</c:v>
                </c:pt>
                <c:pt idx="40">
                  <c:v>210</c:v>
                </c:pt>
                <c:pt idx="41">
                  <c:v>215</c:v>
                </c:pt>
                <c:pt idx="42">
                  <c:v>220</c:v>
                </c:pt>
                <c:pt idx="43">
                  <c:v>225</c:v>
                </c:pt>
                <c:pt idx="44">
                  <c:v>230</c:v>
                </c:pt>
                <c:pt idx="45">
                  <c:v>235</c:v>
                </c:pt>
                <c:pt idx="46">
                  <c:v>240</c:v>
                </c:pt>
              </c:numCache>
            </c:numRef>
          </c:xVal>
          <c:yVal>
            <c:numRef>
              <c:f>'Specifik magasinsvolym'!$C$7:$C$53</c:f>
              <c:numCache>
                <c:formatCode>General</c:formatCode>
                <c:ptCount val="47"/>
                <c:pt idx="0">
                  <c:v>125.60640290793708</c:v>
                </c:pt>
                <c:pt idx="1">
                  <c:v>148.58896817181375</c:v>
                </c:pt>
                <c:pt idx="2">
                  <c:v>164.49864202371421</c:v>
                </c:pt>
                <c:pt idx="3">
                  <c:v>176.48441351382391</c:v>
                </c:pt>
                <c:pt idx="4">
                  <c:v>185.96500302551482</c:v>
                </c:pt>
                <c:pt idx="5">
                  <c:v>193.70377137943572</c:v>
                </c:pt>
                <c:pt idx="6">
                  <c:v>200.15958496253734</c:v>
                </c:pt>
                <c:pt idx="7">
                  <c:v>205.63017984987815</c:v>
                </c:pt>
                <c:pt idx="8">
                  <c:v>210.31989405321102</c:v>
                </c:pt>
                <c:pt idx="9">
                  <c:v>214.37513566966697</c:v>
                </c:pt>
                <c:pt idx="10">
                  <c:v>217.90444700029403</c:v>
                </c:pt>
                <c:pt idx="11">
                  <c:v>220.9905602771392</c:v>
                </c:pt>
                <c:pt idx="12">
                  <c:v>223.69800150188212</c:v>
                </c:pt>
                <c:pt idx="13">
                  <c:v>226.07808167634062</c:v>
                </c:pt>
                <c:pt idx="14">
                  <c:v>228.17228454945413</c:v>
                </c:pt>
                <c:pt idx="15">
                  <c:v>230.0146324011474</c:v>
                </c:pt>
                <c:pt idx="16">
                  <c:v>231.63337916619929</c:v>
                </c:pt>
                <c:pt idx="17">
                  <c:v>233.0522483082552</c:v>
                </c:pt>
                <c:pt idx="18">
                  <c:v>234.29135499885192</c:v>
                </c:pt>
                <c:pt idx="19">
                  <c:v>235.36790463282907</c:v>
                </c:pt>
                <c:pt idx="20">
                  <c:v>236.29672983656715</c:v>
                </c:pt>
                <c:pt idx="21">
                  <c:v>237.09070884936551</c:v>
                </c:pt>
                <c:pt idx="22">
                  <c:v>237.76109542834897</c:v>
                </c:pt>
                <c:pt idx="23">
                  <c:v>238.31778184329315</c:v>
                </c:pt>
                <c:pt idx="24">
                  <c:v>238.76951062929206</c:v>
                </c:pt>
                <c:pt idx="25">
                  <c:v>239.12404664222399</c:v>
                </c:pt>
                <c:pt idx="26">
                  <c:v>239.38831803476353</c:v>
                </c:pt>
                <c:pt idx="27">
                  <c:v>239.56853266254652</c:v>
                </c:pt>
                <c:pt idx="28">
                  <c:v>239.67027489180052</c:v>
                </c:pt>
                <c:pt idx="29">
                  <c:v>239.69858664357065</c:v>
                </c:pt>
                <c:pt idx="30">
                  <c:v>239.65803566107826</c:v>
                </c:pt>
                <c:pt idx="31">
                  <c:v>239.55277334627331</c:v>
                </c:pt>
                <c:pt idx="32">
                  <c:v>239.38658402358999</c:v>
                </c:pt>
                <c:pt idx="33">
                  <c:v>239.16292711360927</c:v>
                </c:pt>
                <c:pt idx="34">
                  <c:v>238.88497340828656</c:v>
                </c:pt>
                <c:pt idx="35">
                  <c:v>238.55563641191654</c:v>
                </c:pt>
                <c:pt idx="36">
                  <c:v>238.17759953285184</c:v>
                </c:pt>
                <c:pt idx="37">
                  <c:v>237.75333976893805</c:v>
                </c:pt>
                <c:pt idx="38">
                  <c:v>237.28514841620589</c:v>
                </c:pt>
                <c:pt idx="39">
                  <c:v>236.77514923928689</c:v>
                </c:pt>
                <c:pt idx="40">
                  <c:v>236.22531446839969</c:v>
                </c:pt>
                <c:pt idx="41">
                  <c:v>235.63747892795664</c:v>
                </c:pt>
                <c:pt idx="42">
                  <c:v>235.01335255299273</c:v>
                </c:pt>
                <c:pt idx="43">
                  <c:v>234.35453150950758</c:v>
                </c:pt>
                <c:pt idx="44">
                  <c:v>233.66250810173028</c:v>
                </c:pt>
                <c:pt idx="45">
                  <c:v>232.93867962190842</c:v>
                </c:pt>
                <c:pt idx="46">
                  <c:v>232.18435627539932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CC1-457D-8843-231A06575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805376"/>
        <c:axId val="95421952"/>
      </c:scatterChart>
      <c:valAx>
        <c:axId val="94805376"/>
        <c:scaling>
          <c:orientation val="minMax"/>
          <c:max val="24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Regnvaraktighet (minuter)</a:t>
                </a:r>
              </a:p>
            </c:rich>
          </c:tx>
          <c:layout>
            <c:manualLayout>
              <c:xMode val="edge"/>
              <c:yMode val="edge"/>
              <c:x val="0.3525307711987265"/>
              <c:y val="0.908443949968744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5421952"/>
        <c:crosses val="autoZero"/>
        <c:crossBetween val="midCat"/>
        <c:majorUnit val="20"/>
        <c:minorUnit val="20"/>
      </c:valAx>
      <c:valAx>
        <c:axId val="95421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SE" sz="16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</a:t>
                </a:r>
                <a:r>
                  <a:rPr lang="sv-SE" sz="167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sv-SE" sz="16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/ha</a:t>
                </a:r>
                <a:r>
                  <a:rPr lang="sv-SE" sz="1675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red</a:t>
                </a:r>
              </a:p>
            </c:rich>
          </c:tx>
          <c:layout>
            <c:manualLayout>
              <c:xMode val="edge"/>
              <c:yMode val="edge"/>
              <c:x val="2.3364485981308393E-2"/>
              <c:y val="0.433334266550014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4805376"/>
        <c:crosses val="autoZero"/>
        <c:crossBetween val="midCat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CC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Specifik magasinsvolym</a:t>
            </a:r>
          </a:p>
        </c:rich>
      </c:tx>
      <c:layout>
        <c:manualLayout>
          <c:xMode val="edge"/>
          <c:yMode val="edge"/>
          <c:x val="0.24454861366628242"/>
          <c:y val="4.88888888888888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2455495606223"/>
          <c:y val="0.21111156925253738"/>
          <c:w val="0.78504792312829064"/>
          <c:h val="0.6422236159366665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'Specifik magasinsvolym'!$C$6</c:f>
              <c:strCache>
                <c:ptCount val="1"/>
                <c:pt idx="0">
                  <c:v>V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'Specifik magasinsvolym'!$A$7:$A$293</c:f>
              <c:numCache>
                <c:formatCode>General</c:formatCode>
                <c:ptCount val="287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  <c:pt idx="16">
                  <c:v>90</c:v>
                </c:pt>
                <c:pt idx="17">
                  <c:v>95</c:v>
                </c:pt>
                <c:pt idx="18">
                  <c:v>100</c:v>
                </c:pt>
                <c:pt idx="19">
                  <c:v>105</c:v>
                </c:pt>
                <c:pt idx="20">
                  <c:v>110</c:v>
                </c:pt>
                <c:pt idx="21">
                  <c:v>115</c:v>
                </c:pt>
                <c:pt idx="22">
                  <c:v>120</c:v>
                </c:pt>
                <c:pt idx="23">
                  <c:v>125</c:v>
                </c:pt>
                <c:pt idx="24">
                  <c:v>130</c:v>
                </c:pt>
                <c:pt idx="25">
                  <c:v>135</c:v>
                </c:pt>
                <c:pt idx="26">
                  <c:v>140</c:v>
                </c:pt>
                <c:pt idx="27">
                  <c:v>145</c:v>
                </c:pt>
                <c:pt idx="28">
                  <c:v>150</c:v>
                </c:pt>
                <c:pt idx="29">
                  <c:v>155</c:v>
                </c:pt>
                <c:pt idx="30">
                  <c:v>160</c:v>
                </c:pt>
                <c:pt idx="31">
                  <c:v>165</c:v>
                </c:pt>
                <c:pt idx="32">
                  <c:v>170</c:v>
                </c:pt>
                <c:pt idx="33">
                  <c:v>175</c:v>
                </c:pt>
                <c:pt idx="34">
                  <c:v>180</c:v>
                </c:pt>
                <c:pt idx="35">
                  <c:v>185</c:v>
                </c:pt>
                <c:pt idx="36">
                  <c:v>190</c:v>
                </c:pt>
                <c:pt idx="37">
                  <c:v>195</c:v>
                </c:pt>
                <c:pt idx="38">
                  <c:v>200</c:v>
                </c:pt>
                <c:pt idx="39">
                  <c:v>205</c:v>
                </c:pt>
                <c:pt idx="40">
                  <c:v>210</c:v>
                </c:pt>
                <c:pt idx="41">
                  <c:v>215</c:v>
                </c:pt>
                <c:pt idx="42">
                  <c:v>220</c:v>
                </c:pt>
                <c:pt idx="43">
                  <c:v>225</c:v>
                </c:pt>
                <c:pt idx="44">
                  <c:v>230</c:v>
                </c:pt>
                <c:pt idx="45">
                  <c:v>235</c:v>
                </c:pt>
                <c:pt idx="46">
                  <c:v>240</c:v>
                </c:pt>
                <c:pt idx="47">
                  <c:v>245</c:v>
                </c:pt>
                <c:pt idx="48">
                  <c:v>250</c:v>
                </c:pt>
                <c:pt idx="49">
                  <c:v>255</c:v>
                </c:pt>
                <c:pt idx="50">
                  <c:v>260</c:v>
                </c:pt>
                <c:pt idx="51">
                  <c:v>265</c:v>
                </c:pt>
                <c:pt idx="52">
                  <c:v>270</c:v>
                </c:pt>
                <c:pt idx="53">
                  <c:v>275</c:v>
                </c:pt>
                <c:pt idx="54">
                  <c:v>280</c:v>
                </c:pt>
                <c:pt idx="55">
                  <c:v>285</c:v>
                </c:pt>
                <c:pt idx="56">
                  <c:v>290</c:v>
                </c:pt>
                <c:pt idx="57">
                  <c:v>295</c:v>
                </c:pt>
                <c:pt idx="58">
                  <c:v>300</c:v>
                </c:pt>
                <c:pt idx="59">
                  <c:v>305</c:v>
                </c:pt>
                <c:pt idx="60">
                  <c:v>310</c:v>
                </c:pt>
                <c:pt idx="61">
                  <c:v>315</c:v>
                </c:pt>
                <c:pt idx="62">
                  <c:v>320</c:v>
                </c:pt>
                <c:pt idx="63">
                  <c:v>325</c:v>
                </c:pt>
                <c:pt idx="64">
                  <c:v>330</c:v>
                </c:pt>
                <c:pt idx="65">
                  <c:v>335</c:v>
                </c:pt>
                <c:pt idx="66">
                  <c:v>340</c:v>
                </c:pt>
                <c:pt idx="67">
                  <c:v>345</c:v>
                </c:pt>
                <c:pt idx="68">
                  <c:v>350</c:v>
                </c:pt>
                <c:pt idx="69">
                  <c:v>355</c:v>
                </c:pt>
                <c:pt idx="70">
                  <c:v>360</c:v>
                </c:pt>
                <c:pt idx="71">
                  <c:v>365</c:v>
                </c:pt>
                <c:pt idx="72">
                  <c:v>370</c:v>
                </c:pt>
                <c:pt idx="73">
                  <c:v>375</c:v>
                </c:pt>
                <c:pt idx="74">
                  <c:v>380</c:v>
                </c:pt>
                <c:pt idx="75">
                  <c:v>385</c:v>
                </c:pt>
                <c:pt idx="76">
                  <c:v>390</c:v>
                </c:pt>
                <c:pt idx="77">
                  <c:v>395</c:v>
                </c:pt>
                <c:pt idx="78">
                  <c:v>400</c:v>
                </c:pt>
                <c:pt idx="79">
                  <c:v>405</c:v>
                </c:pt>
                <c:pt idx="80">
                  <c:v>410</c:v>
                </c:pt>
                <c:pt idx="81">
                  <c:v>415</c:v>
                </c:pt>
                <c:pt idx="82">
                  <c:v>420</c:v>
                </c:pt>
                <c:pt idx="83">
                  <c:v>425</c:v>
                </c:pt>
                <c:pt idx="84">
                  <c:v>430</c:v>
                </c:pt>
                <c:pt idx="85">
                  <c:v>435</c:v>
                </c:pt>
                <c:pt idx="86">
                  <c:v>440</c:v>
                </c:pt>
                <c:pt idx="87">
                  <c:v>445</c:v>
                </c:pt>
                <c:pt idx="88">
                  <c:v>450</c:v>
                </c:pt>
                <c:pt idx="89">
                  <c:v>455</c:v>
                </c:pt>
                <c:pt idx="90">
                  <c:v>460</c:v>
                </c:pt>
                <c:pt idx="91">
                  <c:v>465</c:v>
                </c:pt>
                <c:pt idx="92">
                  <c:v>470</c:v>
                </c:pt>
                <c:pt idx="93">
                  <c:v>475</c:v>
                </c:pt>
                <c:pt idx="94">
                  <c:v>480</c:v>
                </c:pt>
                <c:pt idx="95">
                  <c:v>485</c:v>
                </c:pt>
                <c:pt idx="96">
                  <c:v>490</c:v>
                </c:pt>
                <c:pt idx="97">
                  <c:v>495</c:v>
                </c:pt>
                <c:pt idx="98">
                  <c:v>500</c:v>
                </c:pt>
                <c:pt idx="99">
                  <c:v>505</c:v>
                </c:pt>
                <c:pt idx="100">
                  <c:v>510</c:v>
                </c:pt>
                <c:pt idx="101">
                  <c:v>515</c:v>
                </c:pt>
                <c:pt idx="102">
                  <c:v>520</c:v>
                </c:pt>
                <c:pt idx="103">
                  <c:v>525</c:v>
                </c:pt>
                <c:pt idx="104">
                  <c:v>530</c:v>
                </c:pt>
                <c:pt idx="105">
                  <c:v>535</c:v>
                </c:pt>
                <c:pt idx="106">
                  <c:v>540</c:v>
                </c:pt>
                <c:pt idx="107">
                  <c:v>545</c:v>
                </c:pt>
                <c:pt idx="108">
                  <c:v>550</c:v>
                </c:pt>
                <c:pt idx="109">
                  <c:v>555</c:v>
                </c:pt>
                <c:pt idx="110">
                  <c:v>560</c:v>
                </c:pt>
                <c:pt idx="111">
                  <c:v>565</c:v>
                </c:pt>
                <c:pt idx="112">
                  <c:v>570</c:v>
                </c:pt>
                <c:pt idx="113">
                  <c:v>575</c:v>
                </c:pt>
                <c:pt idx="114">
                  <c:v>580</c:v>
                </c:pt>
                <c:pt idx="115">
                  <c:v>585</c:v>
                </c:pt>
                <c:pt idx="116">
                  <c:v>590</c:v>
                </c:pt>
                <c:pt idx="117">
                  <c:v>595</c:v>
                </c:pt>
                <c:pt idx="118">
                  <c:v>600</c:v>
                </c:pt>
                <c:pt idx="119">
                  <c:v>605</c:v>
                </c:pt>
                <c:pt idx="120">
                  <c:v>610</c:v>
                </c:pt>
                <c:pt idx="121">
                  <c:v>615</c:v>
                </c:pt>
                <c:pt idx="122">
                  <c:v>620</c:v>
                </c:pt>
                <c:pt idx="123">
                  <c:v>625</c:v>
                </c:pt>
                <c:pt idx="124">
                  <c:v>630</c:v>
                </c:pt>
                <c:pt idx="125">
                  <c:v>635</c:v>
                </c:pt>
                <c:pt idx="126">
                  <c:v>640</c:v>
                </c:pt>
                <c:pt idx="127">
                  <c:v>645</c:v>
                </c:pt>
                <c:pt idx="128">
                  <c:v>650</c:v>
                </c:pt>
                <c:pt idx="129">
                  <c:v>655</c:v>
                </c:pt>
                <c:pt idx="130">
                  <c:v>660</c:v>
                </c:pt>
                <c:pt idx="131">
                  <c:v>665</c:v>
                </c:pt>
                <c:pt idx="132">
                  <c:v>670</c:v>
                </c:pt>
                <c:pt idx="133">
                  <c:v>675</c:v>
                </c:pt>
                <c:pt idx="134">
                  <c:v>680</c:v>
                </c:pt>
                <c:pt idx="135">
                  <c:v>685</c:v>
                </c:pt>
                <c:pt idx="136">
                  <c:v>690</c:v>
                </c:pt>
                <c:pt idx="137">
                  <c:v>695</c:v>
                </c:pt>
                <c:pt idx="138">
                  <c:v>700</c:v>
                </c:pt>
                <c:pt idx="139">
                  <c:v>705</c:v>
                </c:pt>
                <c:pt idx="140">
                  <c:v>710</c:v>
                </c:pt>
                <c:pt idx="141">
                  <c:v>715</c:v>
                </c:pt>
                <c:pt idx="142">
                  <c:v>720</c:v>
                </c:pt>
                <c:pt idx="143">
                  <c:v>725</c:v>
                </c:pt>
                <c:pt idx="144">
                  <c:v>730</c:v>
                </c:pt>
                <c:pt idx="145">
                  <c:v>735</c:v>
                </c:pt>
                <c:pt idx="146">
                  <c:v>740</c:v>
                </c:pt>
                <c:pt idx="147">
                  <c:v>745</c:v>
                </c:pt>
                <c:pt idx="148">
                  <c:v>750</c:v>
                </c:pt>
                <c:pt idx="149">
                  <c:v>755</c:v>
                </c:pt>
                <c:pt idx="150">
                  <c:v>760</c:v>
                </c:pt>
                <c:pt idx="151">
                  <c:v>765</c:v>
                </c:pt>
                <c:pt idx="152">
                  <c:v>770</c:v>
                </c:pt>
                <c:pt idx="153">
                  <c:v>775</c:v>
                </c:pt>
                <c:pt idx="154">
                  <c:v>780</c:v>
                </c:pt>
                <c:pt idx="155">
                  <c:v>785</c:v>
                </c:pt>
                <c:pt idx="156">
                  <c:v>790</c:v>
                </c:pt>
                <c:pt idx="157">
                  <c:v>795</c:v>
                </c:pt>
                <c:pt idx="158">
                  <c:v>800</c:v>
                </c:pt>
                <c:pt idx="159">
                  <c:v>805</c:v>
                </c:pt>
                <c:pt idx="160">
                  <c:v>810</c:v>
                </c:pt>
                <c:pt idx="161">
                  <c:v>815</c:v>
                </c:pt>
                <c:pt idx="162">
                  <c:v>820</c:v>
                </c:pt>
                <c:pt idx="163">
                  <c:v>825</c:v>
                </c:pt>
                <c:pt idx="164">
                  <c:v>830</c:v>
                </c:pt>
                <c:pt idx="165">
                  <c:v>835</c:v>
                </c:pt>
                <c:pt idx="166">
                  <c:v>840</c:v>
                </c:pt>
                <c:pt idx="167">
                  <c:v>845</c:v>
                </c:pt>
                <c:pt idx="168">
                  <c:v>850</c:v>
                </c:pt>
                <c:pt idx="169">
                  <c:v>855</c:v>
                </c:pt>
                <c:pt idx="170">
                  <c:v>860</c:v>
                </c:pt>
                <c:pt idx="171">
                  <c:v>865</c:v>
                </c:pt>
                <c:pt idx="172">
                  <c:v>870</c:v>
                </c:pt>
                <c:pt idx="173">
                  <c:v>875</c:v>
                </c:pt>
                <c:pt idx="174">
                  <c:v>880</c:v>
                </c:pt>
                <c:pt idx="175">
                  <c:v>885</c:v>
                </c:pt>
                <c:pt idx="176">
                  <c:v>890</c:v>
                </c:pt>
                <c:pt idx="177">
                  <c:v>895</c:v>
                </c:pt>
                <c:pt idx="178">
                  <c:v>900</c:v>
                </c:pt>
                <c:pt idx="179">
                  <c:v>905</c:v>
                </c:pt>
                <c:pt idx="180">
                  <c:v>910</c:v>
                </c:pt>
                <c:pt idx="181">
                  <c:v>915</c:v>
                </c:pt>
                <c:pt idx="182">
                  <c:v>920</c:v>
                </c:pt>
                <c:pt idx="183">
                  <c:v>925</c:v>
                </c:pt>
                <c:pt idx="184">
                  <c:v>930</c:v>
                </c:pt>
                <c:pt idx="185">
                  <c:v>935</c:v>
                </c:pt>
                <c:pt idx="186">
                  <c:v>940</c:v>
                </c:pt>
                <c:pt idx="187">
                  <c:v>945</c:v>
                </c:pt>
                <c:pt idx="188">
                  <c:v>950</c:v>
                </c:pt>
                <c:pt idx="189">
                  <c:v>955</c:v>
                </c:pt>
                <c:pt idx="190">
                  <c:v>960</c:v>
                </c:pt>
                <c:pt idx="191">
                  <c:v>965</c:v>
                </c:pt>
                <c:pt idx="192">
                  <c:v>970</c:v>
                </c:pt>
                <c:pt idx="193">
                  <c:v>975</c:v>
                </c:pt>
                <c:pt idx="194">
                  <c:v>980</c:v>
                </c:pt>
                <c:pt idx="195">
                  <c:v>985</c:v>
                </c:pt>
                <c:pt idx="196">
                  <c:v>990</c:v>
                </c:pt>
                <c:pt idx="197">
                  <c:v>995</c:v>
                </c:pt>
                <c:pt idx="198">
                  <c:v>1000</c:v>
                </c:pt>
                <c:pt idx="199">
                  <c:v>1005</c:v>
                </c:pt>
                <c:pt idx="200">
                  <c:v>1010</c:v>
                </c:pt>
                <c:pt idx="201">
                  <c:v>1015</c:v>
                </c:pt>
                <c:pt idx="202">
                  <c:v>1020</c:v>
                </c:pt>
                <c:pt idx="203">
                  <c:v>1025</c:v>
                </c:pt>
                <c:pt idx="204">
                  <c:v>1030</c:v>
                </c:pt>
                <c:pt idx="205">
                  <c:v>1035</c:v>
                </c:pt>
                <c:pt idx="206">
                  <c:v>1040</c:v>
                </c:pt>
                <c:pt idx="207">
                  <c:v>1045</c:v>
                </c:pt>
                <c:pt idx="208">
                  <c:v>1050</c:v>
                </c:pt>
                <c:pt idx="209">
                  <c:v>1055</c:v>
                </c:pt>
                <c:pt idx="210">
                  <c:v>1060</c:v>
                </c:pt>
                <c:pt idx="211">
                  <c:v>1065</c:v>
                </c:pt>
                <c:pt idx="212">
                  <c:v>1070</c:v>
                </c:pt>
                <c:pt idx="213">
                  <c:v>1075</c:v>
                </c:pt>
                <c:pt idx="214">
                  <c:v>1080</c:v>
                </c:pt>
                <c:pt idx="215">
                  <c:v>1085</c:v>
                </c:pt>
                <c:pt idx="216">
                  <c:v>1090</c:v>
                </c:pt>
                <c:pt idx="217">
                  <c:v>1095</c:v>
                </c:pt>
                <c:pt idx="218">
                  <c:v>1100</c:v>
                </c:pt>
                <c:pt idx="219">
                  <c:v>1105</c:v>
                </c:pt>
                <c:pt idx="220">
                  <c:v>1110</c:v>
                </c:pt>
                <c:pt idx="221">
                  <c:v>1115</c:v>
                </c:pt>
                <c:pt idx="222">
                  <c:v>1120</c:v>
                </c:pt>
                <c:pt idx="223">
                  <c:v>1125</c:v>
                </c:pt>
                <c:pt idx="224">
                  <c:v>1130</c:v>
                </c:pt>
                <c:pt idx="225">
                  <c:v>1135</c:v>
                </c:pt>
                <c:pt idx="226">
                  <c:v>1140</c:v>
                </c:pt>
                <c:pt idx="227">
                  <c:v>1145</c:v>
                </c:pt>
                <c:pt idx="228">
                  <c:v>1150</c:v>
                </c:pt>
                <c:pt idx="229">
                  <c:v>1155</c:v>
                </c:pt>
                <c:pt idx="230">
                  <c:v>1160</c:v>
                </c:pt>
                <c:pt idx="231">
                  <c:v>1165</c:v>
                </c:pt>
                <c:pt idx="232">
                  <c:v>1170</c:v>
                </c:pt>
                <c:pt idx="233">
                  <c:v>1175</c:v>
                </c:pt>
                <c:pt idx="234">
                  <c:v>1180</c:v>
                </c:pt>
                <c:pt idx="235">
                  <c:v>1185</c:v>
                </c:pt>
                <c:pt idx="236">
                  <c:v>1190</c:v>
                </c:pt>
                <c:pt idx="237">
                  <c:v>1195</c:v>
                </c:pt>
                <c:pt idx="238">
                  <c:v>1200</c:v>
                </c:pt>
                <c:pt idx="239">
                  <c:v>1205</c:v>
                </c:pt>
                <c:pt idx="240">
                  <c:v>1210</c:v>
                </c:pt>
                <c:pt idx="241">
                  <c:v>1215</c:v>
                </c:pt>
                <c:pt idx="242">
                  <c:v>1220</c:v>
                </c:pt>
                <c:pt idx="243">
                  <c:v>1225</c:v>
                </c:pt>
                <c:pt idx="244">
                  <c:v>1230</c:v>
                </c:pt>
                <c:pt idx="245">
                  <c:v>1235</c:v>
                </c:pt>
                <c:pt idx="246">
                  <c:v>1240</c:v>
                </c:pt>
                <c:pt idx="247">
                  <c:v>1245</c:v>
                </c:pt>
                <c:pt idx="248">
                  <c:v>1250</c:v>
                </c:pt>
                <c:pt idx="249">
                  <c:v>1255</c:v>
                </c:pt>
                <c:pt idx="250">
                  <c:v>1260</c:v>
                </c:pt>
                <c:pt idx="251">
                  <c:v>1265</c:v>
                </c:pt>
                <c:pt idx="252">
                  <c:v>1270</c:v>
                </c:pt>
                <c:pt idx="253">
                  <c:v>1275</c:v>
                </c:pt>
                <c:pt idx="254">
                  <c:v>1280</c:v>
                </c:pt>
                <c:pt idx="255">
                  <c:v>1285</c:v>
                </c:pt>
                <c:pt idx="256">
                  <c:v>1290</c:v>
                </c:pt>
                <c:pt idx="257">
                  <c:v>1295</c:v>
                </c:pt>
                <c:pt idx="258">
                  <c:v>1300</c:v>
                </c:pt>
                <c:pt idx="259">
                  <c:v>1305</c:v>
                </c:pt>
                <c:pt idx="260">
                  <c:v>1310</c:v>
                </c:pt>
                <c:pt idx="261">
                  <c:v>1315</c:v>
                </c:pt>
                <c:pt idx="262">
                  <c:v>1320</c:v>
                </c:pt>
                <c:pt idx="263">
                  <c:v>1325</c:v>
                </c:pt>
                <c:pt idx="264">
                  <c:v>1330</c:v>
                </c:pt>
                <c:pt idx="265">
                  <c:v>1335</c:v>
                </c:pt>
                <c:pt idx="266">
                  <c:v>1340</c:v>
                </c:pt>
                <c:pt idx="267">
                  <c:v>1345</c:v>
                </c:pt>
                <c:pt idx="268">
                  <c:v>1350</c:v>
                </c:pt>
                <c:pt idx="269">
                  <c:v>1355</c:v>
                </c:pt>
                <c:pt idx="270">
                  <c:v>1360</c:v>
                </c:pt>
                <c:pt idx="271">
                  <c:v>1365</c:v>
                </c:pt>
                <c:pt idx="272">
                  <c:v>1370</c:v>
                </c:pt>
                <c:pt idx="273">
                  <c:v>1375</c:v>
                </c:pt>
                <c:pt idx="274">
                  <c:v>1380</c:v>
                </c:pt>
                <c:pt idx="275">
                  <c:v>1385</c:v>
                </c:pt>
                <c:pt idx="276">
                  <c:v>1390</c:v>
                </c:pt>
                <c:pt idx="277">
                  <c:v>1395</c:v>
                </c:pt>
                <c:pt idx="278">
                  <c:v>1400</c:v>
                </c:pt>
                <c:pt idx="279">
                  <c:v>1405</c:v>
                </c:pt>
                <c:pt idx="280">
                  <c:v>1410</c:v>
                </c:pt>
                <c:pt idx="281">
                  <c:v>1415</c:v>
                </c:pt>
                <c:pt idx="282">
                  <c:v>1420</c:v>
                </c:pt>
                <c:pt idx="283">
                  <c:v>1425</c:v>
                </c:pt>
                <c:pt idx="284">
                  <c:v>1430</c:v>
                </c:pt>
                <c:pt idx="285">
                  <c:v>1435</c:v>
                </c:pt>
                <c:pt idx="286">
                  <c:v>1440</c:v>
                </c:pt>
              </c:numCache>
            </c:numRef>
          </c:xVal>
          <c:yVal>
            <c:numRef>
              <c:f>'Specifik magasinsvolym'!$C$7:$C$293</c:f>
              <c:numCache>
                <c:formatCode>General</c:formatCode>
                <c:ptCount val="287"/>
                <c:pt idx="0">
                  <c:v>125.60640290793708</c:v>
                </c:pt>
                <c:pt idx="1">
                  <c:v>148.58896817181375</c:v>
                </c:pt>
                <c:pt idx="2">
                  <c:v>164.49864202371421</c:v>
                </c:pt>
                <c:pt idx="3">
                  <c:v>176.48441351382391</c:v>
                </c:pt>
                <c:pt idx="4">
                  <c:v>185.96500302551482</c:v>
                </c:pt>
                <c:pt idx="5">
                  <c:v>193.70377137943572</c:v>
                </c:pt>
                <c:pt idx="6">
                  <c:v>200.15958496253734</c:v>
                </c:pt>
                <c:pt idx="7">
                  <c:v>205.63017984987815</c:v>
                </c:pt>
                <c:pt idx="8">
                  <c:v>210.31989405321102</c:v>
                </c:pt>
                <c:pt idx="9">
                  <c:v>214.37513566966697</c:v>
                </c:pt>
                <c:pt idx="10">
                  <c:v>217.90444700029403</c:v>
                </c:pt>
                <c:pt idx="11">
                  <c:v>220.9905602771392</c:v>
                </c:pt>
                <c:pt idx="12">
                  <c:v>223.69800150188212</c:v>
                </c:pt>
                <c:pt idx="13">
                  <c:v>226.07808167634062</c:v>
                </c:pt>
                <c:pt idx="14">
                  <c:v>228.17228454945413</c:v>
                </c:pt>
                <c:pt idx="15">
                  <c:v>230.0146324011474</c:v>
                </c:pt>
                <c:pt idx="16">
                  <c:v>231.63337916619929</c:v>
                </c:pt>
                <c:pt idx="17">
                  <c:v>233.0522483082552</c:v>
                </c:pt>
                <c:pt idx="18">
                  <c:v>234.29135499885192</c:v>
                </c:pt>
                <c:pt idx="19">
                  <c:v>235.36790463282907</c:v>
                </c:pt>
                <c:pt idx="20">
                  <c:v>236.29672983656715</c:v>
                </c:pt>
                <c:pt idx="21">
                  <c:v>237.09070884936551</c:v>
                </c:pt>
                <c:pt idx="22">
                  <c:v>237.76109542834897</c:v>
                </c:pt>
                <c:pt idx="23">
                  <c:v>238.31778184329315</c:v>
                </c:pt>
                <c:pt idx="24">
                  <c:v>238.76951062929206</c:v>
                </c:pt>
                <c:pt idx="25">
                  <c:v>239.12404664222399</c:v>
                </c:pt>
                <c:pt idx="26">
                  <c:v>239.38831803476353</c:v>
                </c:pt>
                <c:pt idx="27">
                  <c:v>239.56853266254652</c:v>
                </c:pt>
                <c:pt idx="28">
                  <c:v>239.67027489180052</c:v>
                </c:pt>
                <c:pt idx="29">
                  <c:v>239.69858664357065</c:v>
                </c:pt>
                <c:pt idx="30">
                  <c:v>239.65803566107826</c:v>
                </c:pt>
                <c:pt idx="31">
                  <c:v>239.55277334627331</c:v>
                </c:pt>
                <c:pt idx="32">
                  <c:v>239.38658402358999</c:v>
                </c:pt>
                <c:pt idx="33">
                  <c:v>239.16292711360927</c:v>
                </c:pt>
                <c:pt idx="34">
                  <c:v>238.88497340828656</c:v>
                </c:pt>
                <c:pt idx="35">
                  <c:v>238.55563641191654</c:v>
                </c:pt>
                <c:pt idx="36">
                  <c:v>238.17759953285184</c:v>
                </c:pt>
                <c:pt idx="37">
                  <c:v>237.75333976893805</c:v>
                </c:pt>
                <c:pt idx="38">
                  <c:v>237.28514841620589</c:v>
                </c:pt>
                <c:pt idx="39">
                  <c:v>236.77514923928689</c:v>
                </c:pt>
                <c:pt idx="40">
                  <c:v>236.22531446839969</c:v>
                </c:pt>
                <c:pt idx="41">
                  <c:v>235.63747892795664</c:v>
                </c:pt>
                <c:pt idx="42">
                  <c:v>235.01335255299273</c:v>
                </c:pt>
                <c:pt idx="43">
                  <c:v>234.35453150950758</c:v>
                </c:pt>
                <c:pt idx="44">
                  <c:v>233.66250810173028</c:v>
                </c:pt>
                <c:pt idx="45">
                  <c:v>232.93867962190842</c:v>
                </c:pt>
                <c:pt idx="46">
                  <c:v>232.18435627539932</c:v>
                </c:pt>
                <c:pt idx="47">
                  <c:v>231.40076829477405</c:v>
                </c:pt>
                <c:pt idx="48">
                  <c:v>230.58907234064705</c:v>
                </c:pt>
                <c:pt idx="49">
                  <c:v>229.75035727346653</c:v>
                </c:pt>
                <c:pt idx="50">
                  <c:v>228.8856493691097</c:v>
                </c:pt>
                <c:pt idx="51">
                  <c:v>227.99591704145917</c:v>
                </c:pt>
                <c:pt idx="52">
                  <c:v>227.0820751269232</c:v>
                </c:pt>
                <c:pt idx="53">
                  <c:v>226.14498877882383</c:v>
                </c:pt>
                <c:pt idx="54">
                  <c:v>225.18547701357977</c:v>
                </c:pt>
                <c:pt idx="55">
                  <c:v>224.20431594542751</c:v>
                </c:pt>
                <c:pt idx="56">
                  <c:v>223.20224174199026</c:v>
                </c:pt>
                <c:pt idx="57">
                  <c:v>222.17995332913725</c:v>
                </c:pt>
                <c:pt idx="58">
                  <c:v>221.13811487027419</c:v>
                </c:pt>
                <c:pt idx="59">
                  <c:v>220.07735804228216</c:v>
                </c:pt>
                <c:pt idx="60">
                  <c:v>218.99828412783225</c:v>
                </c:pt>
                <c:pt idx="61">
                  <c:v>217.9014659415881</c:v>
                </c:pt>
                <c:pt idx="62">
                  <c:v>216.78744960589776</c:v>
                </c:pt>
                <c:pt idx="63">
                  <c:v>215.6567561898855</c:v>
                </c:pt>
                <c:pt idx="64">
                  <c:v>214.50988322438172</c:v>
                </c:pt>
                <c:pt idx="65">
                  <c:v>213.34730610382158</c:v>
                </c:pt>
                <c:pt idx="66">
                  <c:v>212.16947938509574</c:v>
                </c:pt>
                <c:pt idx="67">
                  <c:v>210.9768379923257</c:v>
                </c:pt>
                <c:pt idx="68">
                  <c:v>209.76979833562993</c:v>
                </c:pt>
                <c:pt idx="69">
                  <c:v>208.54875935115876</c:v>
                </c:pt>
                <c:pt idx="70">
                  <c:v>207.31410346896206</c:v>
                </c:pt>
                <c:pt idx="71">
                  <c:v>206.06619751462156</c:v>
                </c:pt>
                <c:pt idx="72">
                  <c:v>204.80539355002452</c:v>
                </c:pt>
                <c:pt idx="73">
                  <c:v>203.53202965814771</c:v>
                </c:pt>
                <c:pt idx="74">
                  <c:v>202.24643067627076</c:v>
                </c:pt>
                <c:pt idx="75">
                  <c:v>200.94890888164196</c:v>
                </c:pt>
                <c:pt idx="76">
                  <c:v>199.63976463325051</c:v>
                </c:pt>
                <c:pt idx="77">
                  <c:v>198.31928697304076</c:v>
                </c:pt>
                <c:pt idx="78">
                  <c:v>196.987754189611</c:v>
                </c:pt>
                <c:pt idx="79">
                  <c:v>195.64543434717035</c:v>
                </c:pt>
                <c:pt idx="80">
                  <c:v>194.29258578230025</c:v>
                </c:pt>
                <c:pt idx="81">
                  <c:v>192.92945757084817</c:v>
                </c:pt>
                <c:pt idx="82">
                  <c:v>191.55628996707406</c:v>
                </c:pt>
                <c:pt idx="83">
                  <c:v>190.17331481702729</c:v>
                </c:pt>
                <c:pt idx="84">
                  <c:v>188.78075594793037</c:v>
                </c:pt>
                <c:pt idx="85">
                  <c:v>187.37882953523635</c:v>
                </c:pt>
                <c:pt idx="86">
                  <c:v>185.96774444887689</c:v>
                </c:pt>
                <c:pt idx="87">
                  <c:v>184.54770258010075</c:v>
                </c:pt>
                <c:pt idx="88">
                  <c:v>183.11889915019873</c:v>
                </c:pt>
                <c:pt idx="89">
                  <c:v>181.68152300230753</c:v>
                </c:pt>
                <c:pt idx="90">
                  <c:v>180.23575687739108</c:v>
                </c:pt>
                <c:pt idx="91">
                  <c:v>178.78177767542715</c:v>
                </c:pt>
                <c:pt idx="92">
                  <c:v>177.31975670273144</c:v>
                </c:pt>
                <c:pt idx="93">
                  <c:v>175.84985990630588</c:v>
                </c:pt>
                <c:pt idx="94">
                  <c:v>174.3722480960102</c:v>
                </c:pt>
                <c:pt idx="95">
                  <c:v>172.88707715531507</c:v>
                </c:pt>
                <c:pt idx="96">
                  <c:v>171.39449824133578</c:v>
                </c:pt>
                <c:pt idx="97">
                  <c:v>169.89465797478809</c:v>
                </c:pt>
                <c:pt idx="98">
                  <c:v>168.38769862048053</c:v>
                </c:pt>
                <c:pt idx="99">
                  <c:v>166.87375825889214</c:v>
                </c:pt>
                <c:pt idx="100">
                  <c:v>165.35297094937303</c:v>
                </c:pt>
                <c:pt idx="101">
                  <c:v>163.82546688543951</c:v>
                </c:pt>
                <c:pt idx="102">
                  <c:v>162.29137254263645</c:v>
                </c:pt>
                <c:pt idx="103">
                  <c:v>160.75081081937219</c:v>
                </c:pt>
                <c:pt idx="104">
                  <c:v>159.20390117113948</c:v>
                </c:pt>
                <c:pt idx="105">
                  <c:v>157.65075973848275</c:v>
                </c:pt>
                <c:pt idx="106">
                  <c:v>156.09149946905927</c:v>
                </c:pt>
                <c:pt idx="107">
                  <c:v>154.52623023412698</c:v>
                </c:pt>
                <c:pt idx="108">
                  <c:v>152.95505893974763</c:v>
                </c:pt>
                <c:pt idx="109">
                  <c:v>151.37808963300648</c:v>
                </c:pt>
                <c:pt idx="110">
                  <c:v>149.79542360350146</c:v>
                </c:pt>
                <c:pt idx="111">
                  <c:v>148.20715948036298</c:v>
                </c:pt>
                <c:pt idx="112">
                  <c:v>146.61339332502894</c:v>
                </c:pt>
                <c:pt idx="113">
                  <c:v>145.01421872000682</c:v>
                </c:pt>
                <c:pt idx="114">
                  <c:v>143.40972685382025</c:v>
                </c:pt>
                <c:pt idx="115">
                  <c:v>141.80000660234131</c:v>
                </c:pt>
                <c:pt idx="116">
                  <c:v>140.18514460669002</c:v>
                </c:pt>
                <c:pt idx="117">
                  <c:v>138.56522534787044</c:v>
                </c:pt>
                <c:pt idx="118">
                  <c:v>136.94033121831774</c:v>
                </c:pt>
                <c:pt idx="119">
                  <c:v>135.31054259048832</c:v>
                </c:pt>
                <c:pt idx="120">
                  <c:v>133.67593788266242</c:v>
                </c:pt>
                <c:pt idx="121">
                  <c:v>132.03659362207372</c:v>
                </c:pt>
                <c:pt idx="122">
                  <c:v>130.39258450550884</c:v>
                </c:pt>
                <c:pt idx="123">
                  <c:v>128.74398345749273</c:v>
                </c:pt>
                <c:pt idx="124">
                  <c:v>127.09086168617286</c:v>
                </c:pt>
                <c:pt idx="125">
                  <c:v>125.43328873701317</c:v>
                </c:pt>
                <c:pt idx="126">
                  <c:v>123.77133254440199</c:v>
                </c:pt>
                <c:pt idx="127">
                  <c:v>122.10505948126388</c:v>
                </c:pt>
                <c:pt idx="128">
                  <c:v>120.43453440677655</c:v>
                </c:pt>
                <c:pt idx="129">
                  <c:v>118.75982071227195</c:v>
                </c:pt>
                <c:pt idx="130">
                  <c:v>117.08098036540514</c:v>
                </c:pt>
                <c:pt idx="131">
                  <c:v>115.39807395267367</c:v>
                </c:pt>
                <c:pt idx="132">
                  <c:v>113.71116072035483</c:v>
                </c:pt>
                <c:pt idx="133">
                  <c:v>112.02029861393483</c:v>
                </c:pt>
                <c:pt idx="134">
                  <c:v>110.32554431609435</c:v>
                </c:pt>
                <c:pt idx="135">
                  <c:v>108.62695328331313</c:v>
                </c:pt>
                <c:pt idx="136">
                  <c:v>106.92457978116029</c:v>
                </c:pt>
                <c:pt idx="137">
                  <c:v>105.2184769183111</c:v>
                </c:pt>
                <c:pt idx="138">
                  <c:v>103.50869667936414</c:v>
                </c:pt>
                <c:pt idx="139">
                  <c:v>101.79528995649532</c:v>
                </c:pt>
                <c:pt idx="140">
                  <c:v>100.0783065800028</c:v>
                </c:pt>
                <c:pt idx="141">
                  <c:v>98.357795347792248</c:v>
                </c:pt>
                <c:pt idx="142">
                  <c:v>96.633804053837352</c:v>
                </c:pt>
                <c:pt idx="143">
                  <c:v>94.90637951567183</c:v>
                </c:pt>
                <c:pt idx="144">
                  <c:v>93.175567600936844</c:v>
                </c:pt>
                <c:pt idx="145">
                  <c:v>91.441413253034298</c:v>
                </c:pt>
                <c:pt idx="146">
                  <c:v>89.703960515917444</c:v>
                </c:pt>
                <c:pt idx="147">
                  <c:v>87.963252558050812</c:v>
                </c:pt>
                <c:pt idx="148">
                  <c:v>86.219331695580763</c:v>
                </c:pt>
                <c:pt idx="149">
                  <c:v>84.472239414736919</c:v>
                </c:pt>
                <c:pt idx="150">
                  <c:v>82.72201639350493</c:v>
                </c:pt>
                <c:pt idx="151">
                  <c:v>80.968702522591883</c:v>
                </c:pt>
                <c:pt idx="152">
                  <c:v>79.212336925715704</c:v>
                </c:pt>
                <c:pt idx="153">
                  <c:v>77.452957979243678</c:v>
                </c:pt>
                <c:pt idx="154">
                  <c:v>75.690603331203732</c:v>
                </c:pt>
                <c:pt idx="155">
                  <c:v>73.92530991969511</c:v>
                </c:pt>
                <c:pt idx="156">
                  <c:v>72.157113990717193</c:v>
                </c:pt>
                <c:pt idx="157">
                  <c:v>70.386051115442569</c:v>
                </c:pt>
                <c:pt idx="158">
                  <c:v>68.61215620695296</c:v>
                </c:pt>
                <c:pt idx="159">
                  <c:v>66.835463536456629</c:v>
                </c:pt>
                <c:pt idx="160">
                  <c:v>65.056006749010976</c:v>
                </c:pt>
                <c:pt idx="161">
                  <c:v>63.273818878761162</c:v>
                </c:pt>
                <c:pt idx="162">
                  <c:v>61.488932363721219</c:v>
                </c:pt>
                <c:pt idx="163">
                  <c:v>59.701379060105822</c:v>
                </c:pt>
                <c:pt idx="164">
                  <c:v>57.911190256235969</c:v>
                </c:pt>
                <c:pt idx="165">
                  <c:v>56.118396686028191</c:v>
                </c:pt>
                <c:pt idx="166">
                  <c:v>54.323028542085595</c:v>
                </c:pt>
                <c:pt idx="167">
                  <c:v>52.525115488403578</c:v>
                </c:pt>
                <c:pt idx="168">
                  <c:v>50.724686672704131</c:v>
                </c:pt>
                <c:pt idx="169">
                  <c:v>48.921770738411631</c:v>
                </c:pt>
                <c:pt idx="170">
                  <c:v>47.116395836281072</c:v>
                </c:pt>
                <c:pt idx="171">
                  <c:v>45.308589635694126</c:v>
                </c:pt>
                <c:pt idx="172">
                  <c:v>43.498379335631725</c:v>
                </c:pt>
                <c:pt idx="173">
                  <c:v>41.685791675334031</c:v>
                </c:pt>
                <c:pt idx="174">
                  <c:v>39.870852944660697</c:v>
                </c:pt>
                <c:pt idx="175">
                  <c:v>38.053588994157884</c:v>
                </c:pt>
                <c:pt idx="176">
                  <c:v>36.234025244848716</c:v>
                </c:pt>
                <c:pt idx="177">
                  <c:v>34.412186697745803</c:v>
                </c:pt>
                <c:pt idx="178">
                  <c:v>32.588097943105979</c:v>
                </c:pt>
                <c:pt idx="179">
                  <c:v>30.76178316942817</c:v>
                </c:pt>
                <c:pt idx="180">
                  <c:v>28.933266172206014</c:v>
                </c:pt>
                <c:pt idx="181">
                  <c:v>27.102570362445267</c:v>
                </c:pt>
                <c:pt idx="182">
                  <c:v>25.269718774944756</c:v>
                </c:pt>
                <c:pt idx="183">
                  <c:v>23.434734076365341</c:v>
                </c:pt>
                <c:pt idx="184">
                  <c:v>21.597638573069439</c:v>
                </c:pt>
                <c:pt idx="185">
                  <c:v>19.758454218765301</c:v>
                </c:pt>
                <c:pt idx="186">
                  <c:v>17.917202621943201</c:v>
                </c:pt>
                <c:pt idx="187">
                  <c:v>16.073905053112323</c:v>
                </c:pt>
                <c:pt idx="188">
                  <c:v>14.228582451857587</c:v>
                </c:pt>
                <c:pt idx="189">
                  <c:v>12.381255433705013</c:v>
                </c:pt>
                <c:pt idx="190">
                  <c:v>10.531944296812611</c:v>
                </c:pt>
                <c:pt idx="191">
                  <c:v>8.6806690284887775</c:v>
                </c:pt>
                <c:pt idx="192">
                  <c:v>6.827449311544207</c:v>
                </c:pt>
                <c:pt idx="193">
                  <c:v>4.9723045304797262</c:v>
                </c:pt>
                <c:pt idx="194">
                  <c:v>3.1152537775204951</c:v>
                </c:pt>
                <c:pt idx="195">
                  <c:v>1.2563158584946807</c:v>
                </c:pt>
                <c:pt idx="196">
                  <c:v>-0.60449070143232342</c:v>
                </c:pt>
                <c:pt idx="197">
                  <c:v>-2.4671476521700804</c:v>
                </c:pt>
                <c:pt idx="198">
                  <c:v>-4.3316370132496953</c:v>
                </c:pt>
                <c:pt idx="199">
                  <c:v>-6.197941068511283</c:v>
                </c:pt>
                <c:pt idx="200">
                  <c:v>-8.0660423609152421</c:v>
                </c:pt>
                <c:pt idx="201">
                  <c:v>-9.935923687486401</c:v>
                </c:pt>
                <c:pt idx="202">
                  <c:v>-11.807568094377455</c:v>
                </c:pt>
                <c:pt idx="203">
                  <c:v>-13.680958872055324</c:v>
                </c:pt>
                <c:pt idx="204">
                  <c:v>-15.556079550598918</c:v>
                </c:pt>
                <c:pt idx="205">
                  <c:v>-17.432913895114005</c:v>
                </c:pt>
                <c:pt idx="206">
                  <c:v>-19.311445901258203</c:v>
                </c:pt>
                <c:pt idx="207">
                  <c:v>-21.191659790865181</c:v>
                </c:pt>
                <c:pt idx="208">
                  <c:v>-23.073540007683377</c:v>
                </c:pt>
                <c:pt idx="209">
                  <c:v>-24.957071213204799</c:v>
                </c:pt>
                <c:pt idx="210">
                  <c:v>-26.842238282597382</c:v>
                </c:pt>
                <c:pt idx="211">
                  <c:v>-28.729026300730936</c:v>
                </c:pt>
                <c:pt idx="212">
                  <c:v>-30.617420558295514</c:v>
                </c:pt>
                <c:pt idx="213">
                  <c:v>-32.507406548007346</c:v>
                </c:pt>
                <c:pt idx="214">
                  <c:v>-34.398969960906108</c:v>
                </c:pt>
                <c:pt idx="215">
                  <c:v>-36.29209668273127</c:v>
                </c:pt>
                <c:pt idx="216">
                  <c:v>-38.186772790388922</c:v>
                </c:pt>
                <c:pt idx="217">
                  <c:v>-40.082984548490046</c:v>
                </c:pt>
                <c:pt idx="218">
                  <c:v>-41.980718405972013</c:v>
                </c:pt>
                <c:pt idx="219">
                  <c:v>-43.879960992797756</c:v>
                </c:pt>
                <c:pt idx="220">
                  <c:v>-45.78069911672106</c:v>
                </c:pt>
                <c:pt idx="221">
                  <c:v>-47.682919760133274</c:v>
                </c:pt>
                <c:pt idx="222">
                  <c:v>-49.586610076973074</c:v>
                </c:pt>
                <c:pt idx="223">
                  <c:v>-51.491757389708816</c:v>
                </c:pt>
                <c:pt idx="224">
                  <c:v>-53.398349186382461</c:v>
                </c:pt>
                <c:pt idx="225">
                  <c:v>-55.306373117724476</c:v>
                </c:pt>
                <c:pt idx="226">
                  <c:v>-57.215816994324491</c:v>
                </c:pt>
                <c:pt idx="227">
                  <c:v>-59.126668783869441</c:v>
                </c:pt>
                <c:pt idx="228">
                  <c:v>-61.038916608438704</c:v>
                </c:pt>
                <c:pt idx="229">
                  <c:v>-62.952548741855658</c:v>
                </c:pt>
                <c:pt idx="230">
                  <c:v>-64.867553607099836</c:v>
                </c:pt>
                <c:pt idx="231">
                  <c:v>-66.783919773770151</c:v>
                </c:pt>
                <c:pt idx="232">
                  <c:v>-68.701635955606079</c:v>
                </c:pt>
                <c:pt idx="233">
                  <c:v>-70.620691008057079</c:v>
                </c:pt>
                <c:pt idx="234">
                  <c:v>-72.541073925905991</c:v>
                </c:pt>
                <c:pt idx="235">
                  <c:v>-74.462773840942717</c:v>
                </c:pt>
                <c:pt idx="236">
                  <c:v>-76.385780019681917</c:v>
                </c:pt>
                <c:pt idx="237">
                  <c:v>-78.310081861135004</c:v>
                </c:pt>
                <c:pt idx="238">
                  <c:v>-80.235668894621284</c:v>
                </c:pt>
                <c:pt idx="239">
                  <c:v>-82.162530777629016</c:v>
                </c:pt>
                <c:pt idx="240">
                  <c:v>-84.090657293719318</c:v>
                </c:pt>
                <c:pt idx="241">
                  <c:v>-86.020038350471481</c:v>
                </c:pt>
                <c:pt idx="242">
                  <c:v>-87.950663977470569</c:v>
                </c:pt>
                <c:pt idx="243">
                  <c:v>-89.882524324336259</c:v>
                </c:pt>
                <c:pt idx="244">
                  <c:v>-91.815609658793505</c:v>
                </c:pt>
                <c:pt idx="245">
                  <c:v>-93.749910364776184</c:v>
                </c:pt>
                <c:pt idx="246">
                  <c:v>-95.68541694057599</c:v>
                </c:pt>
                <c:pt idx="247">
                  <c:v>-97.622119997021244</c:v>
                </c:pt>
                <c:pt idx="248">
                  <c:v>-99.560010255698685</c:v>
                </c:pt>
                <c:pt idx="249">
                  <c:v>-101.49907854720408</c:v>
                </c:pt>
                <c:pt idx="250">
                  <c:v>-103.43931580943209</c:v>
                </c:pt>
                <c:pt idx="251">
                  <c:v>-105.38071308589606</c:v>
                </c:pt>
                <c:pt idx="252">
                  <c:v>-107.32326152408378</c:v>
                </c:pt>
                <c:pt idx="253">
                  <c:v>-109.26695237384421</c:v>
                </c:pt>
                <c:pt idx="254">
                  <c:v>-111.21177698580351</c:v>
                </c:pt>
                <c:pt idx="255">
                  <c:v>-113.15772680981401</c:v>
                </c:pt>
                <c:pt idx="256">
                  <c:v>-115.10479339343178</c:v>
                </c:pt>
                <c:pt idx="257">
                  <c:v>-117.05296838042635</c:v>
                </c:pt>
                <c:pt idx="258">
                  <c:v>-119.00224350931332</c:v>
                </c:pt>
                <c:pt idx="259">
                  <c:v>-120.95261061191812</c:v>
                </c:pt>
                <c:pt idx="260">
                  <c:v>-122.904061611969</c:v>
                </c:pt>
                <c:pt idx="261">
                  <c:v>-124.8565885237136</c:v>
                </c:pt>
                <c:pt idx="262">
                  <c:v>-126.81018345056049</c:v>
                </c:pt>
                <c:pt idx="263">
                  <c:v>-128.76483858375039</c:v>
                </c:pt>
                <c:pt idx="264">
                  <c:v>-130.72054620104853</c:v>
                </c:pt>
                <c:pt idx="265">
                  <c:v>-132.67729866546262</c:v>
                </c:pt>
                <c:pt idx="266">
                  <c:v>-134.63508842398409</c:v>
                </c:pt>
                <c:pt idx="267">
                  <c:v>-136.59390800635421</c:v>
                </c:pt>
                <c:pt idx="268">
                  <c:v>-138.55375002385145</c:v>
                </c:pt>
                <c:pt idx="269">
                  <c:v>-140.51460716809837</c:v>
                </c:pt>
                <c:pt idx="270">
                  <c:v>-142.47647220989745</c:v>
                </c:pt>
                <c:pt idx="271">
                  <c:v>-144.43933799808161</c:v>
                </c:pt>
                <c:pt idx="272">
                  <c:v>-146.4031974583861</c:v>
                </c:pt>
                <c:pt idx="273">
                  <c:v>-148.36804359234532</c:v>
                </c:pt>
                <c:pt idx="274">
                  <c:v>-150.33386947620562</c:v>
                </c:pt>
                <c:pt idx="275">
                  <c:v>-152.30066825985713</c:v>
                </c:pt>
                <c:pt idx="276">
                  <c:v>-154.26843316578618</c:v>
                </c:pt>
                <c:pt idx="277">
                  <c:v>-156.23715748804773</c:v>
                </c:pt>
                <c:pt idx="278">
                  <c:v>-158.20683459125323</c:v>
                </c:pt>
                <c:pt idx="279">
                  <c:v>-160.17745790957832</c:v>
                </c:pt>
                <c:pt idx="280">
                  <c:v>-162.14902094578611</c:v>
                </c:pt>
                <c:pt idx="281">
                  <c:v>-164.12151727026816</c:v>
                </c:pt>
                <c:pt idx="282">
                  <c:v>-166.09494052010541</c:v>
                </c:pt>
                <c:pt idx="283">
                  <c:v>-168.06928439814098</c:v>
                </c:pt>
                <c:pt idx="284">
                  <c:v>-170.04454267206967</c:v>
                </c:pt>
                <c:pt idx="285">
                  <c:v>-172.02070917354717</c:v>
                </c:pt>
                <c:pt idx="286">
                  <c:v>-173.99777779730977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D6-48B4-B1B2-E8081A51C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442432"/>
        <c:axId val="95444352"/>
      </c:scatterChart>
      <c:valAx>
        <c:axId val="95442432"/>
        <c:scaling>
          <c:orientation val="minMax"/>
          <c:max val="144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Regnvaraktighet (minuter)</a:t>
                </a:r>
              </a:p>
            </c:rich>
          </c:tx>
          <c:layout>
            <c:manualLayout>
              <c:xMode val="edge"/>
              <c:yMode val="edge"/>
              <c:x val="0.3525307711987265"/>
              <c:y val="0.908443949968744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5444352"/>
        <c:crosses val="autoZero"/>
        <c:crossBetween val="midCat"/>
        <c:majorUnit val="120"/>
        <c:minorUnit val="60"/>
      </c:valAx>
      <c:valAx>
        <c:axId val="95444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SE" sz="16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</a:t>
                </a:r>
                <a:r>
                  <a:rPr lang="sv-SE" sz="167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sv-SE" sz="16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/ha</a:t>
                </a:r>
                <a:r>
                  <a:rPr lang="sv-SE" sz="1675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red</a:t>
                </a:r>
              </a:p>
            </c:rich>
          </c:tx>
          <c:layout>
            <c:manualLayout>
              <c:xMode val="edge"/>
              <c:yMode val="edge"/>
              <c:x val="2.3364485981308393E-2"/>
              <c:y val="0.433334266550014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5442432"/>
        <c:crosses val="autoZero"/>
        <c:crossBetween val="midCat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CC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419734</xdr:rowOff>
    </xdr:from>
    <xdr:to>
      <xdr:col>8</xdr:col>
      <xdr:colOff>38100</xdr:colOff>
      <xdr:row>30</xdr:row>
      <xdr:rowOff>45720</xdr:rowOff>
    </xdr:to>
    <xdr:graphicFrame macro="">
      <xdr:nvGraphicFramePr>
        <xdr:cNvPr id="1027" name="Chart 1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</xdr:colOff>
      <xdr:row>3</xdr:row>
      <xdr:rowOff>417195</xdr:rowOff>
    </xdr:from>
    <xdr:to>
      <xdr:col>9</xdr:col>
      <xdr:colOff>3421380</xdr:colOff>
      <xdr:row>30</xdr:row>
      <xdr:rowOff>57786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59055</xdr:colOff>
      <xdr:row>30</xdr:row>
      <xdr:rowOff>59055</xdr:rowOff>
    </xdr:from>
    <xdr:to>
      <xdr:col>7</xdr:col>
      <xdr:colOff>1464945</xdr:colOff>
      <xdr:row>47</xdr:row>
      <xdr:rowOff>5715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59055" y="5735955"/>
          <a:ext cx="6330315" cy="28613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Detta EXCEL-exempel har utarbetats av Gilbert Svensson, GS Vattenforum AB, och kan laddas ned utan kostnad från Svenskt Vattens hemsida. 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Underlaget i form av ekvationer och parametrar mm redovisas i Svenskt Vatten Publikation 110 ”Avledning av dag-, drän och spillvatten”. 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Eventuella frågor besvaras av Gilbert Svensson. (gilbert.svensson@vattenforum.se eller gilbert.l.svensson@telia.com).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OBSERVERA All tillämpning av dessa EXCEL-exempel sker helt på eget ansvar, inklusive bedömning av resultatens rimlighet. Svenskt Vatten påtar sig inget ansvar för eventuella felaktigheter eller felaktig användning av dessa exempel.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P110 utgavs januari 2016 och kan beställas via Vattenbokhandeln på denna hemsida.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activeCell="A10" sqref="A10"/>
    </sheetView>
  </sheetViews>
  <sheetFormatPr defaultRowHeight="22.8" x14ac:dyDescent="0.4"/>
  <cols>
    <col min="1" max="1" width="122.6640625" style="2" customWidth="1"/>
  </cols>
  <sheetData>
    <row r="1" spans="1:1" ht="26.4" x14ac:dyDescent="0.55000000000000004">
      <c r="A1" s="2" t="s">
        <v>9</v>
      </c>
    </row>
    <row r="2" spans="1:1" x14ac:dyDescent="0.4">
      <c r="A2" s="2" t="s">
        <v>8</v>
      </c>
    </row>
    <row r="3" spans="1:1" x14ac:dyDescent="0.4">
      <c r="A3" s="2" t="s">
        <v>10</v>
      </c>
    </row>
    <row r="4" spans="1:1" ht="26.4" x14ac:dyDescent="0.55000000000000004">
      <c r="A4" s="2" t="s">
        <v>24</v>
      </c>
    </row>
    <row r="5" spans="1:1" x14ac:dyDescent="0.4">
      <c r="A5" s="2" t="s">
        <v>20</v>
      </c>
    </row>
    <row r="6" spans="1:1" x14ac:dyDescent="0.4">
      <c r="A6" s="2" t="s">
        <v>19</v>
      </c>
    </row>
    <row r="7" spans="1:1" x14ac:dyDescent="0.4">
      <c r="A7" s="2" t="s">
        <v>11</v>
      </c>
    </row>
  </sheetData>
  <sheetProtection selectLockedCells="1"/>
  <phoneticPr fontId="0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302"/>
  <sheetViews>
    <sheetView tabSelected="1" zoomScaleNormal="100" workbookViewId="0">
      <selection activeCell="A3" sqref="A3"/>
    </sheetView>
  </sheetViews>
  <sheetFormatPr defaultRowHeight="13.2" x14ac:dyDescent="0.25"/>
  <cols>
    <col min="1" max="1" width="14.44140625" customWidth="1"/>
    <col min="4" max="4" width="12.109375" customWidth="1"/>
    <col min="5" max="5" width="9.6640625" customWidth="1"/>
    <col min="8" max="8" width="21.6640625" customWidth="1"/>
    <col min="9" max="9" width="52" customWidth="1"/>
    <col min="10" max="10" width="50.109375" customWidth="1"/>
  </cols>
  <sheetData>
    <row r="1" spans="1:58" ht="29.25" customHeight="1" x14ac:dyDescent="0.4">
      <c r="A1" s="41" t="s">
        <v>25</v>
      </c>
      <c r="B1" s="12" t="s">
        <v>0</v>
      </c>
      <c r="C1" s="13" t="s">
        <v>15</v>
      </c>
      <c r="D1" s="12" t="s">
        <v>1</v>
      </c>
      <c r="E1" s="14" t="s">
        <v>21</v>
      </c>
      <c r="F1" s="15" t="s">
        <v>7</v>
      </c>
      <c r="G1" s="16"/>
      <c r="H1" s="17"/>
      <c r="I1" s="26" t="s">
        <v>22</v>
      </c>
      <c r="J1" s="27" t="s">
        <v>23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</row>
    <row r="2" spans="1:58" ht="15" x14ac:dyDescent="0.25">
      <c r="A2" s="42">
        <f>A3/E2</f>
        <v>9.5057034220532319</v>
      </c>
      <c r="B2" s="35">
        <v>10</v>
      </c>
      <c r="C2" s="36">
        <v>1</v>
      </c>
      <c r="D2" s="35">
        <v>120</v>
      </c>
      <c r="E2" s="35">
        <v>10.52</v>
      </c>
      <c r="F2" s="3" t="s">
        <v>5</v>
      </c>
      <c r="G2" s="3"/>
      <c r="H2" s="18"/>
      <c r="I2" s="28" t="s">
        <v>8</v>
      </c>
      <c r="J2" s="29" t="s">
        <v>12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</row>
    <row r="3" spans="1:58" ht="17.25" customHeight="1" x14ac:dyDescent="0.25">
      <c r="A3" s="43">
        <v>100</v>
      </c>
      <c r="B3" s="4"/>
      <c r="C3" s="4"/>
      <c r="D3" s="4"/>
      <c r="E3" s="4"/>
      <c r="F3" s="3" t="s">
        <v>18</v>
      </c>
      <c r="G3" s="3"/>
      <c r="H3" s="18"/>
      <c r="I3" s="28" t="s">
        <v>10</v>
      </c>
      <c r="J3" s="30" t="s">
        <v>16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</row>
    <row r="4" spans="1:58" ht="33.75" customHeight="1" x14ac:dyDescent="0.35">
      <c r="A4" s="19" t="s">
        <v>14</v>
      </c>
      <c r="B4" s="5">
        <f>MAX(C7:C293)</f>
        <v>239.69858664357065</v>
      </c>
      <c r="C4" s="44" t="s">
        <v>13</v>
      </c>
      <c r="D4" s="45"/>
      <c r="E4" s="6">
        <f>B4*E2</f>
        <v>2521.6291314903633</v>
      </c>
      <c r="F4" s="33" t="s">
        <v>6</v>
      </c>
      <c r="G4" s="33"/>
      <c r="H4" s="34"/>
      <c r="I4" s="31"/>
      <c r="J4" s="32" t="s">
        <v>17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</row>
    <row r="5" spans="1:58" x14ac:dyDescent="0.25">
      <c r="A5" s="20"/>
      <c r="H5" s="21"/>
      <c r="I5" s="20"/>
      <c r="J5" s="21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</row>
    <row r="6" spans="1:58" ht="15.6" x14ac:dyDescent="0.35">
      <c r="A6" s="22" t="s">
        <v>3</v>
      </c>
      <c r="B6" s="1" t="s">
        <v>4</v>
      </c>
      <c r="C6" s="1" t="s">
        <v>2</v>
      </c>
      <c r="H6" s="21"/>
      <c r="I6" s="20"/>
      <c r="J6" s="21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1:58" x14ac:dyDescent="0.25">
      <c r="A7" s="20">
        <v>10</v>
      </c>
      <c r="B7">
        <f>$C$2*(190*$D$2^(1/3)*(LN($A7)/$A7^0.98)+2)</f>
        <v>227.9590317057565</v>
      </c>
      <c r="C7">
        <f>0.06*(B7*A7-$A$2*A7-$A$2*$B$2+$A$2^2*$B$2/B7)</f>
        <v>125.60640290793708</v>
      </c>
      <c r="H7" s="21"/>
      <c r="I7" s="20"/>
      <c r="J7" s="21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1:58" x14ac:dyDescent="0.25">
      <c r="A8" s="20">
        <v>15</v>
      </c>
      <c r="B8">
        <f>$C$2*(190*$D$2^(1/3)*(LN($A8)/$A8^0.98)+2)</f>
        <v>180.60815872662238</v>
      </c>
      <c r="C8">
        <f t="shared" ref="C8:C71" si="0">0.06*(B8*A8-$A$2*A8-$A$2*$B$2+$A$2^2*$B$2/B8)</f>
        <v>148.58896817181375</v>
      </c>
      <c r="H8" s="21"/>
      <c r="I8" s="20"/>
      <c r="J8" s="2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1:58" x14ac:dyDescent="0.25">
      <c r="A9" s="20">
        <v>20</v>
      </c>
      <c r="B9">
        <f t="shared" ref="B9:B72" si="1">$C$2*(190*$D$2^(1/3)*(LN($A9)/$A9^0.98)+2)</f>
        <v>151.04163931138285</v>
      </c>
      <c r="C9">
        <f t="shared" si="0"/>
        <v>164.49864202371421</v>
      </c>
      <c r="H9" s="21"/>
      <c r="I9" s="20"/>
      <c r="J9" s="21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1:58" x14ac:dyDescent="0.25">
      <c r="A10" s="20">
        <v>25</v>
      </c>
      <c r="B10">
        <f t="shared" si="1"/>
        <v>130.68769764047914</v>
      </c>
      <c r="C10">
        <f t="shared" si="0"/>
        <v>176.48441351382391</v>
      </c>
      <c r="H10" s="21"/>
      <c r="I10" s="20"/>
      <c r="J10" s="21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1:58" x14ac:dyDescent="0.25">
      <c r="A11" s="20">
        <v>30</v>
      </c>
      <c r="B11">
        <f t="shared" si="1"/>
        <v>115.72790074146094</v>
      </c>
      <c r="C11">
        <f t="shared" si="0"/>
        <v>185.96500302551482</v>
      </c>
      <c r="H11" s="21"/>
      <c r="I11" s="20"/>
      <c r="J11" s="21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1:58" x14ac:dyDescent="0.25">
      <c r="A12" s="20">
        <v>35</v>
      </c>
      <c r="B12">
        <f t="shared" si="1"/>
        <v>104.21378169091061</v>
      </c>
      <c r="C12">
        <f t="shared" si="0"/>
        <v>193.70377137943572</v>
      </c>
      <c r="H12" s="21"/>
      <c r="I12" s="20"/>
      <c r="J12" s="21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1:58" x14ac:dyDescent="0.25">
      <c r="A13" s="20">
        <v>40</v>
      </c>
      <c r="B13">
        <f t="shared" si="1"/>
        <v>95.04428187459672</v>
      </c>
      <c r="C13">
        <f t="shared" si="0"/>
        <v>200.15958496253734</v>
      </c>
      <c r="H13" s="21"/>
      <c r="I13" s="20"/>
      <c r="J13" s="21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1:58" x14ac:dyDescent="0.25">
      <c r="A14" s="20">
        <v>45</v>
      </c>
      <c r="B14">
        <f t="shared" si="1"/>
        <v>87.548052140696157</v>
      </c>
      <c r="C14">
        <f t="shared" si="0"/>
        <v>205.63017984987815</v>
      </c>
      <c r="H14" s="21"/>
      <c r="I14" s="20"/>
      <c r="J14" s="21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1:58" x14ac:dyDescent="0.25">
      <c r="A15" s="20">
        <v>50</v>
      </c>
      <c r="B15">
        <f t="shared" si="1"/>
        <v>81.29116742479097</v>
      </c>
      <c r="C15">
        <f t="shared" si="0"/>
        <v>210.31989405321102</v>
      </c>
      <c r="H15" s="21"/>
      <c r="I15" s="20"/>
      <c r="J15" s="21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1:58" x14ac:dyDescent="0.25">
      <c r="A16" s="20">
        <v>55</v>
      </c>
      <c r="B16">
        <f t="shared" si="1"/>
        <v>75.979950000419706</v>
      </c>
      <c r="C16">
        <f t="shared" si="0"/>
        <v>214.37513566966697</v>
      </c>
      <c r="H16" s="21"/>
      <c r="I16" s="20"/>
      <c r="J16" s="21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1:58" x14ac:dyDescent="0.25">
      <c r="A17" s="20">
        <v>60</v>
      </c>
      <c r="B17">
        <f t="shared" si="1"/>
        <v>71.40810368831832</v>
      </c>
      <c r="C17">
        <f t="shared" si="0"/>
        <v>217.90444700029403</v>
      </c>
      <c r="H17" s="21"/>
      <c r="I17" s="20"/>
      <c r="J17" s="21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1:58" x14ac:dyDescent="0.25">
      <c r="A18" s="20">
        <v>65</v>
      </c>
      <c r="B18">
        <f t="shared" si="1"/>
        <v>67.426195064260469</v>
      </c>
      <c r="C18">
        <f>0.06*(B18*A18-$A$2*A18-$A$2*$B$2+$A$2^2*$B$2/B18)</f>
        <v>220.9905602771392</v>
      </c>
      <c r="H18" s="21"/>
      <c r="I18" s="20"/>
      <c r="J18" s="21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1:58" x14ac:dyDescent="0.25">
      <c r="A19" s="20">
        <v>70</v>
      </c>
      <c r="B19">
        <f t="shared" si="1"/>
        <v>63.923154665703898</v>
      </c>
      <c r="C19">
        <f t="shared" si="0"/>
        <v>223.69800150188212</v>
      </c>
      <c r="H19" s="21"/>
      <c r="I19" s="20"/>
      <c r="J19" s="21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1:58" x14ac:dyDescent="0.25">
      <c r="A20" s="20">
        <v>75</v>
      </c>
      <c r="B20">
        <f t="shared" si="1"/>
        <v>60.814597433599971</v>
      </c>
      <c r="C20">
        <f t="shared" si="0"/>
        <v>226.07808167634062</v>
      </c>
      <c r="H20" s="21"/>
      <c r="I20" s="20"/>
      <c r="J20" s="21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1:58" x14ac:dyDescent="0.25">
      <c r="A21" s="20">
        <v>80</v>
      </c>
      <c r="B21">
        <f t="shared" si="1"/>
        <v>58.035189116123156</v>
      </c>
      <c r="C21">
        <f t="shared" si="0"/>
        <v>228.17228454945413</v>
      </c>
      <c r="H21" s="21"/>
      <c r="I21" s="20"/>
      <c r="J21" s="21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1:58" x14ac:dyDescent="0.25">
      <c r="A22" s="20">
        <v>85</v>
      </c>
      <c r="B22">
        <f t="shared" si="1"/>
        <v>55.533506618657476</v>
      </c>
      <c r="C22">
        <f t="shared" si="0"/>
        <v>230.0146324011474</v>
      </c>
      <c r="H22" s="21"/>
      <c r="I22" s="20"/>
      <c r="J22" s="21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1:58" x14ac:dyDescent="0.25">
      <c r="A23" s="20">
        <v>90</v>
      </c>
      <c r="B23">
        <f t="shared" si="1"/>
        <v>53.2684870840081</v>
      </c>
      <c r="C23">
        <f t="shared" si="0"/>
        <v>231.63337916619929</v>
      </c>
      <c r="H23" s="21"/>
      <c r="I23" s="20"/>
      <c r="J23" s="21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1:58" x14ac:dyDescent="0.25">
      <c r="A24" s="20">
        <v>95</v>
      </c>
      <c r="B24">
        <f t="shared" si="1"/>
        <v>51.206918501906969</v>
      </c>
      <c r="C24">
        <f t="shared" si="0"/>
        <v>233.0522483082552</v>
      </c>
      <c r="H24" s="21"/>
      <c r="I24" s="20"/>
      <c r="J24" s="21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1:58" x14ac:dyDescent="0.25">
      <c r="A25" s="20">
        <v>100</v>
      </c>
      <c r="B25">
        <f t="shared" si="1"/>
        <v>49.32163055780719</v>
      </c>
      <c r="C25">
        <f t="shared" si="0"/>
        <v>234.29135499885192</v>
      </c>
      <c r="H25" s="21"/>
      <c r="I25" s="20"/>
      <c r="J25" s="21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1:58" x14ac:dyDescent="0.25">
      <c r="A26" s="20">
        <v>105</v>
      </c>
      <c r="B26">
        <f t="shared" si="1"/>
        <v>47.590166906786109</v>
      </c>
      <c r="C26">
        <f t="shared" si="0"/>
        <v>235.36790463282907</v>
      </c>
      <c r="H26" s="21"/>
      <c r="I26" s="20"/>
      <c r="J26" s="21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1:58" x14ac:dyDescent="0.25">
      <c r="A27" s="20">
        <v>110</v>
      </c>
      <c r="B27">
        <f t="shared" si="1"/>
        <v>45.993795103211802</v>
      </c>
      <c r="C27">
        <f>0.06*(B27*A27-$A$2*A27-$A$2*$B$2+$A$2^2*$B$2/B27)</f>
        <v>236.29672983656715</v>
      </c>
      <c r="H27" s="21"/>
      <c r="I27" s="20"/>
      <c r="J27" s="21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1:58" x14ac:dyDescent="0.25">
      <c r="A28" s="20">
        <v>115</v>
      </c>
      <c r="B28">
        <f t="shared" si="1"/>
        <v>44.516757631573782</v>
      </c>
      <c r="C28">
        <f t="shared" si="0"/>
        <v>237.09070884936551</v>
      </c>
      <c r="H28" s="21"/>
      <c r="I28" s="20"/>
      <c r="J28" s="21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1:58" x14ac:dyDescent="0.25">
      <c r="A29" s="20">
        <v>120</v>
      </c>
      <c r="B29">
        <f t="shared" si="1"/>
        <v>43.145697901803501</v>
      </c>
      <c r="C29">
        <f t="shared" si="0"/>
        <v>237.76109542834897</v>
      </c>
      <c r="H29" s="21"/>
      <c r="I29" s="20"/>
      <c r="J29" s="21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1:58" x14ac:dyDescent="0.25">
      <c r="A30" s="23">
        <v>125</v>
      </c>
      <c r="B30">
        <f t="shared" si="1"/>
        <v>41.869215092360307</v>
      </c>
      <c r="C30" s="24">
        <f t="shared" si="0"/>
        <v>238.31778184329315</v>
      </c>
      <c r="D30" s="24"/>
      <c r="E30" s="24"/>
      <c r="F30" s="24"/>
      <c r="G30" s="24"/>
      <c r="H30" s="25"/>
      <c r="I30" s="23"/>
      <c r="J30" s="25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1:58" s="9" customFormat="1" x14ac:dyDescent="0.25">
      <c r="A31" s="10">
        <v>130</v>
      </c>
      <c r="B31" s="10">
        <f t="shared" si="1"/>
        <v>40.677515158421414</v>
      </c>
      <c r="C31" s="10">
        <f t="shared" si="0"/>
        <v>238.76951062929206</v>
      </c>
    </row>
    <row r="32" spans="1:58" s="9" customFormat="1" x14ac:dyDescent="0.25">
      <c r="A32" s="10">
        <v>135</v>
      </c>
      <c r="B32" s="10">
        <f t="shared" si="1"/>
        <v>39.562134497618473</v>
      </c>
      <c r="C32" s="10">
        <f t="shared" si="0"/>
        <v>239.12404664222399</v>
      </c>
    </row>
    <row r="33" spans="1:3" s="9" customFormat="1" x14ac:dyDescent="0.25">
      <c r="A33" s="10">
        <v>140</v>
      </c>
      <c r="B33" s="10">
        <f t="shared" si="1"/>
        <v>38.515719133987226</v>
      </c>
      <c r="C33" s="10">
        <f t="shared" si="0"/>
        <v>239.38831803476353</v>
      </c>
    </row>
    <row r="34" spans="1:3" s="9" customFormat="1" x14ac:dyDescent="0.25">
      <c r="A34" s="10">
        <v>145</v>
      </c>
      <c r="B34" s="10">
        <f t="shared" si="1"/>
        <v>37.531846766758292</v>
      </c>
      <c r="C34" s="10">
        <f t="shared" si="0"/>
        <v>239.56853266254652</v>
      </c>
    </row>
    <row r="35" spans="1:3" s="9" customFormat="1" x14ac:dyDescent="0.25">
      <c r="A35" s="10">
        <v>150</v>
      </c>
      <c r="B35" s="10">
        <f t="shared" si="1"/>
        <v>36.604882234062579</v>
      </c>
      <c r="C35" s="10">
        <f t="shared" si="0"/>
        <v>239.67027489180052</v>
      </c>
    </row>
    <row r="36" spans="1:3" s="9" customFormat="1" x14ac:dyDescent="0.25">
      <c r="A36" s="10">
        <v>155</v>
      </c>
      <c r="B36" s="10">
        <f t="shared" si="1"/>
        <v>35.729859258244339</v>
      </c>
      <c r="C36" s="10">
        <f t="shared" si="0"/>
        <v>239.69858664357065</v>
      </c>
    </row>
    <row r="37" spans="1:3" s="9" customFormat="1" x14ac:dyDescent="0.25">
      <c r="A37" s="10">
        <v>160</v>
      </c>
      <c r="B37" s="10">
        <f t="shared" si="1"/>
        <v>34.902383034480827</v>
      </c>
      <c r="C37" s="10">
        <f t="shared" si="0"/>
        <v>239.65803566107826</v>
      </c>
    </row>
    <row r="38" spans="1:3" s="9" customFormat="1" x14ac:dyDescent="0.25">
      <c r="A38" s="10">
        <v>165</v>
      </c>
      <c r="B38" s="10">
        <f t="shared" si="1"/>
        <v>34.118549478144232</v>
      </c>
      <c r="C38" s="10">
        <f t="shared" si="0"/>
        <v>239.55277334627331</v>
      </c>
    </row>
    <row r="39" spans="1:3" s="9" customFormat="1" x14ac:dyDescent="0.25">
      <c r="A39" s="10">
        <v>170</v>
      </c>
      <c r="B39" s="10">
        <f t="shared" si="1"/>
        <v>33.374877883139334</v>
      </c>
      <c r="C39" s="10">
        <f t="shared" si="0"/>
        <v>239.38658402358999</v>
      </c>
    </row>
    <row r="40" spans="1:3" s="9" customFormat="1" x14ac:dyDescent="0.25">
      <c r="A40" s="10">
        <v>175</v>
      </c>
      <c r="B40" s="10">
        <f t="shared" si="1"/>
        <v>32.668254450085882</v>
      </c>
      <c r="C40" s="10">
        <f t="shared" si="0"/>
        <v>239.16292711360927</v>
      </c>
    </row>
    <row r="41" spans="1:3" s="9" customFormat="1" x14ac:dyDescent="0.25">
      <c r="A41" s="10">
        <v>180</v>
      </c>
      <c r="B41" s="10">
        <f t="shared" si="1"/>
        <v>31.995884680986709</v>
      </c>
      <c r="C41" s="10">
        <f t="shared" si="0"/>
        <v>238.88497340828656</v>
      </c>
    </row>
    <row r="42" spans="1:3" s="9" customFormat="1" x14ac:dyDescent="0.25">
      <c r="A42" s="10">
        <v>185</v>
      </c>
      <c r="B42" s="10">
        <f t="shared" si="1"/>
        <v>31.355253049706995</v>
      </c>
      <c r="C42" s="10">
        <f t="shared" si="0"/>
        <v>238.55563641191654</v>
      </c>
    </row>
    <row r="43" spans="1:3" s="9" customFormat="1" x14ac:dyDescent="0.25">
      <c r="A43" s="10">
        <v>190</v>
      </c>
      <c r="B43" s="10">
        <f t="shared" si="1"/>
        <v>30.744088676768417</v>
      </c>
      <c r="C43" s="10">
        <f t="shared" si="0"/>
        <v>238.17759953285184</v>
      </c>
    </row>
    <row r="44" spans="1:3" s="9" customFormat="1" x14ac:dyDescent="0.25">
      <c r="A44" s="10">
        <v>195</v>
      </c>
      <c r="B44" s="10">
        <f t="shared" si="1"/>
        <v>30.160335985652708</v>
      </c>
      <c r="C44" s="10">
        <f t="shared" si="0"/>
        <v>237.75333976893805</v>
      </c>
    </row>
    <row r="45" spans="1:3" s="9" customFormat="1" x14ac:dyDescent="0.25">
      <c r="A45" s="10">
        <v>200</v>
      </c>
      <c r="B45" s="10">
        <f t="shared" si="1"/>
        <v>29.602129512927963</v>
      </c>
      <c r="C45" s="10">
        <f t="shared" si="0"/>
        <v>237.28514841620589</v>
      </c>
    </row>
    <row r="46" spans="1:3" s="9" customFormat="1" x14ac:dyDescent="0.25">
      <c r="A46" s="10">
        <v>205</v>
      </c>
      <c r="B46" s="10">
        <f t="shared" si="1"/>
        <v>29.067772198614108</v>
      </c>
      <c r="C46" s="10">
        <f t="shared" si="0"/>
        <v>236.77514923928689</v>
      </c>
    </row>
    <row r="47" spans="1:3" s="9" customFormat="1" x14ac:dyDescent="0.25">
      <c r="A47" s="10">
        <v>210</v>
      </c>
      <c r="B47" s="10">
        <f t="shared" si="1"/>
        <v>28.555716605669055</v>
      </c>
      <c r="C47" s="10">
        <f t="shared" si="0"/>
        <v>236.22531446839969</v>
      </c>
    </row>
    <row r="48" spans="1:3" s="40" customFormat="1" x14ac:dyDescent="0.25">
      <c r="A48" s="38">
        <v>215</v>
      </c>
      <c r="B48" s="39">
        <f t="shared" si="1"/>
        <v>28.064548615380286</v>
      </c>
      <c r="C48" s="40">
        <f t="shared" si="0"/>
        <v>235.63747892795664</v>
      </c>
    </row>
    <row r="49" spans="1:3" s="40" customFormat="1" x14ac:dyDescent="0.25">
      <c r="A49" s="38">
        <v>220</v>
      </c>
      <c r="B49" s="39">
        <f t="shared" si="1"/>
        <v>27.592973224152797</v>
      </c>
      <c r="C49" s="40">
        <f t="shared" si="0"/>
        <v>235.01335255299273</v>
      </c>
    </row>
    <row r="50" spans="1:3" s="40" customFormat="1" x14ac:dyDescent="0.25">
      <c r="A50" s="38">
        <v>225</v>
      </c>
      <c r="B50" s="39">
        <f t="shared" si="1"/>
        <v>27.139802130795974</v>
      </c>
      <c r="C50" s="40">
        <f t="shared" si="0"/>
        <v>234.35453150950758</v>
      </c>
    </row>
    <row r="51" spans="1:3" s="40" customFormat="1" x14ac:dyDescent="0.25">
      <c r="A51" s="38">
        <v>230</v>
      </c>
      <c r="B51" s="39">
        <f t="shared" si="1"/>
        <v>26.703942855086666</v>
      </c>
      <c r="C51" s="40">
        <f t="shared" si="0"/>
        <v>233.66250810173028</v>
      </c>
    </row>
    <row r="52" spans="1:3" s="40" customFormat="1" x14ac:dyDescent="0.25">
      <c r="A52" s="38">
        <v>235</v>
      </c>
      <c r="B52" s="39">
        <f t="shared" si="1"/>
        <v>26.284389170566943</v>
      </c>
      <c r="C52" s="40">
        <f t="shared" si="0"/>
        <v>232.93867962190842</v>
      </c>
    </row>
    <row r="53" spans="1:3" s="40" customFormat="1" x14ac:dyDescent="0.25">
      <c r="A53" s="38">
        <v>240</v>
      </c>
      <c r="B53" s="39">
        <f t="shared" si="1"/>
        <v>25.880212669125854</v>
      </c>
      <c r="C53" s="40">
        <f t="shared" si="0"/>
        <v>232.18435627539932</v>
      </c>
    </row>
    <row r="54" spans="1:3" s="40" customFormat="1" x14ac:dyDescent="0.25">
      <c r="A54" s="38">
        <v>245</v>
      </c>
      <c r="B54" s="39">
        <f t="shared" si="1"/>
        <v>25.490555303406534</v>
      </c>
      <c r="C54" s="40">
        <f t="shared" si="0"/>
        <v>231.40076829477405</v>
      </c>
    </row>
    <row r="55" spans="1:3" s="40" customFormat="1" x14ac:dyDescent="0.25">
      <c r="A55" s="38">
        <v>250</v>
      </c>
      <c r="B55" s="39">
        <f t="shared" si="1"/>
        <v>25.114622776648396</v>
      </c>
      <c r="C55" s="40">
        <f t="shared" si="0"/>
        <v>230.58907234064705</v>
      </c>
    </row>
    <row r="56" spans="1:3" s="40" customFormat="1" x14ac:dyDescent="0.25">
      <c r="A56" s="38">
        <v>255</v>
      </c>
      <c r="B56" s="39">
        <f t="shared" si="1"/>
        <v>24.751678669147552</v>
      </c>
      <c r="C56" s="40">
        <f t="shared" si="0"/>
        <v>229.75035727346653</v>
      </c>
    </row>
    <row r="57" spans="1:3" s="40" customFormat="1" x14ac:dyDescent="0.25">
      <c r="A57" s="38">
        <v>260</v>
      </c>
      <c r="B57" s="39">
        <f t="shared" si="1"/>
        <v>24.401039206838195</v>
      </c>
      <c r="C57" s="40">
        <f t="shared" si="0"/>
        <v>228.8856493691097</v>
      </c>
    </row>
    <row r="58" spans="1:3" s="40" customFormat="1" x14ac:dyDescent="0.25">
      <c r="A58" s="38">
        <v>265</v>
      </c>
      <c r="B58" s="39">
        <f t="shared" si="1"/>
        <v>24.062068591154187</v>
      </c>
      <c r="C58" s="40">
        <f t="shared" si="0"/>
        <v>227.99591704145917</v>
      </c>
    </row>
    <row r="59" spans="1:3" s="40" customFormat="1" x14ac:dyDescent="0.25">
      <c r="A59" s="38">
        <v>270</v>
      </c>
      <c r="B59" s="39">
        <f t="shared" si="1"/>
        <v>23.734174820799922</v>
      </c>
      <c r="C59" s="40">
        <f t="shared" si="0"/>
        <v>227.0820751269232</v>
      </c>
    </row>
    <row r="60" spans="1:3" s="40" customFormat="1" x14ac:dyDescent="0.25">
      <c r="A60" s="38">
        <v>275</v>
      </c>
      <c r="B60" s="39">
        <f t="shared" si="1"/>
        <v>23.416805945724189</v>
      </c>
      <c r="C60" s="40">
        <f t="shared" si="0"/>
        <v>226.14498877882383</v>
      </c>
    </row>
    <row r="61" spans="1:3" s="40" customFormat="1" x14ac:dyDescent="0.25">
      <c r="A61" s="38">
        <v>280</v>
      </c>
      <c r="B61" s="39">
        <f t="shared" si="1"/>
        <v>23.1094467017634</v>
      </c>
      <c r="C61" s="40">
        <f t="shared" si="0"/>
        <v>225.18547701357977</v>
      </c>
    </row>
    <row r="62" spans="1:3" s="40" customFormat="1" x14ac:dyDescent="0.25">
      <c r="A62" s="38">
        <v>285</v>
      </c>
      <c r="B62" s="39">
        <f t="shared" si="1"/>
        <v>22.811615481350817</v>
      </c>
      <c r="C62" s="40">
        <f t="shared" si="0"/>
        <v>224.20431594542751</v>
      </c>
    </row>
    <row r="63" spans="1:3" s="40" customFormat="1" x14ac:dyDescent="0.25">
      <c r="A63" s="38">
        <v>290</v>
      </c>
      <c r="B63" s="39">
        <f t="shared" si="1"/>
        <v>22.522861601586083</v>
      </c>
      <c r="C63" s="40">
        <f t="shared" si="0"/>
        <v>223.20224174199026</v>
      </c>
    </row>
    <row r="64" spans="1:3" s="40" customFormat="1" x14ac:dyDescent="0.25">
      <c r="A64" s="38">
        <v>295</v>
      </c>
      <c r="B64" s="39">
        <f t="shared" si="1"/>
        <v>22.242762835989396</v>
      </c>
      <c r="C64" s="40">
        <f t="shared" si="0"/>
        <v>222.17995332913725</v>
      </c>
    </row>
    <row r="65" spans="1:3" s="40" customFormat="1" x14ac:dyDescent="0.25">
      <c r="A65" s="38">
        <v>300</v>
      </c>
      <c r="B65" s="39">
        <f t="shared" si="1"/>
        <v>21.97092318057166</v>
      </c>
      <c r="C65" s="40">
        <f t="shared" si="0"/>
        <v>221.13811487027419</v>
      </c>
    </row>
    <row r="66" spans="1:3" s="40" customFormat="1" x14ac:dyDescent="0.25">
      <c r="A66" s="38">
        <v>305</v>
      </c>
      <c r="B66" s="39">
        <f t="shared" si="1"/>
        <v>21.706970828543867</v>
      </c>
      <c r="C66" s="40">
        <f t="shared" si="0"/>
        <v>220.07735804228216</v>
      </c>
    </row>
    <row r="67" spans="1:3" s="40" customFormat="1" x14ac:dyDescent="0.25">
      <c r="A67" s="38">
        <v>310</v>
      </c>
      <c r="B67" s="39">
        <f t="shared" si="1"/>
        <v>21.450556331168723</v>
      </c>
      <c r="C67" s="40">
        <f t="shared" si="0"/>
        <v>218.99828412783225</v>
      </c>
    </row>
    <row r="68" spans="1:3" s="40" customFormat="1" x14ac:dyDescent="0.25">
      <c r="A68" s="38">
        <v>315</v>
      </c>
      <c r="B68" s="39">
        <f t="shared" si="1"/>
        <v>21.20135092499692</v>
      </c>
      <c r="C68" s="40">
        <f t="shared" si="0"/>
        <v>217.9014659415881</v>
      </c>
    </row>
    <row r="69" spans="1:3" s="40" customFormat="1" x14ac:dyDescent="0.25">
      <c r="A69" s="38">
        <v>320</v>
      </c>
      <c r="B69" s="39">
        <f t="shared" si="1"/>
        <v>20.959045008101011</v>
      </c>
      <c r="C69" s="40">
        <f t="shared" si="0"/>
        <v>216.78744960589776</v>
      </c>
    </row>
    <row r="70" spans="1:3" s="40" customFormat="1" x14ac:dyDescent="0.25">
      <c r="A70" s="38">
        <v>325</v>
      </c>
      <c r="B70" s="39">
        <f t="shared" si="1"/>
        <v>20.72334674997321</v>
      </c>
      <c r="C70" s="40">
        <f t="shared" si="0"/>
        <v>215.6567561898855</v>
      </c>
    </row>
    <row r="71" spans="1:3" s="40" customFormat="1" x14ac:dyDescent="0.25">
      <c r="A71" s="38">
        <v>330</v>
      </c>
      <c r="B71" s="39">
        <f t="shared" si="1"/>
        <v>20.493980821537594</v>
      </c>
      <c r="C71" s="40">
        <f t="shared" si="0"/>
        <v>214.50988322438172</v>
      </c>
    </row>
    <row r="72" spans="1:3" s="9" customFormat="1" x14ac:dyDescent="0.25">
      <c r="A72" s="11">
        <v>335</v>
      </c>
      <c r="B72" s="37">
        <f t="shared" si="1"/>
        <v>20.270687233280434</v>
      </c>
      <c r="C72" s="9">
        <f t="shared" ref="C72:C135" si="2">0.06*(B72*A72-$A$2*A72-$A$2*$B$2+$A$2^2*$B$2/B72)</f>
        <v>213.34730610382158</v>
      </c>
    </row>
    <row r="73" spans="1:3" s="9" customFormat="1" x14ac:dyDescent="0.25">
      <c r="A73" s="11">
        <v>340</v>
      </c>
      <c r="B73" s="37">
        <f t="shared" ref="B73:B136" si="3">$C$2*(190*$D$2^(1/3)*(LN($A73)/$A73^0.98)+2)</f>
        <v>20.053220270857189</v>
      </c>
      <c r="C73" s="9">
        <f t="shared" si="2"/>
        <v>212.16947938509574</v>
      </c>
    </row>
    <row r="74" spans="1:3" s="9" customFormat="1" x14ac:dyDescent="0.25">
      <c r="A74" s="11">
        <v>345</v>
      </c>
      <c r="B74" s="37">
        <f t="shared" si="3"/>
        <v>19.84134751872006</v>
      </c>
      <c r="C74" s="9">
        <f t="shared" si="2"/>
        <v>210.9768379923257</v>
      </c>
    </row>
    <row r="75" spans="1:3" s="9" customFormat="1" x14ac:dyDescent="0.25">
      <c r="A75" s="11">
        <v>350</v>
      </c>
      <c r="B75" s="37">
        <f t="shared" si="3"/>
        <v>19.634848963347352</v>
      </c>
      <c r="C75" s="9">
        <f t="shared" si="2"/>
        <v>209.76979833562993</v>
      </c>
    </row>
    <row r="76" spans="1:3" s="9" customFormat="1" x14ac:dyDescent="0.25">
      <c r="A76" s="11">
        <v>355</v>
      </c>
      <c r="B76" s="37">
        <f t="shared" si="3"/>
        <v>19.433516168567714</v>
      </c>
      <c r="C76" s="9">
        <f t="shared" si="2"/>
        <v>208.54875935115876</v>
      </c>
    </row>
    <row r="77" spans="1:3" s="9" customFormat="1" x14ac:dyDescent="0.25">
      <c r="A77" s="11">
        <v>360</v>
      </c>
      <c r="B77" s="37">
        <f t="shared" si="3"/>
        <v>19.237151516273332</v>
      </c>
      <c r="C77" s="9">
        <f t="shared" si="2"/>
        <v>207.31410346896206</v>
      </c>
    </row>
    <row r="78" spans="1:3" s="9" customFormat="1" x14ac:dyDescent="0.25">
      <c r="A78" s="11">
        <v>365</v>
      </c>
      <c r="B78" s="37">
        <f t="shared" si="3"/>
        <v>19.045567506522275</v>
      </c>
      <c r="C78" s="9">
        <f t="shared" si="2"/>
        <v>206.06619751462156</v>
      </c>
    </row>
    <row r="79" spans="1:3" s="9" customFormat="1" x14ac:dyDescent="0.25">
      <c r="A79" s="11">
        <v>370</v>
      </c>
      <c r="B79" s="37">
        <f t="shared" si="3"/>
        <v>18.858586111653825</v>
      </c>
      <c r="C79" s="9">
        <f t="shared" si="2"/>
        <v>204.80539355002452</v>
      </c>
    </row>
    <row r="80" spans="1:3" s="9" customFormat="1" x14ac:dyDescent="0.25">
      <c r="A80" s="11">
        <v>375</v>
      </c>
      <c r="B80" s="37">
        <f t="shared" si="3"/>
        <v>18.67603817959159</v>
      </c>
      <c r="C80" s="9">
        <f t="shared" si="2"/>
        <v>203.53202965814771</v>
      </c>
    </row>
    <row r="81" spans="1:3" s="9" customFormat="1" x14ac:dyDescent="0.25">
      <c r="A81" s="11">
        <v>380</v>
      </c>
      <c r="B81" s="37">
        <f t="shared" si="3"/>
        <v>18.497762881997378</v>
      </c>
      <c r="C81" s="9">
        <f t="shared" si="2"/>
        <v>202.24643067627076</v>
      </c>
    </row>
    <row r="82" spans="1:3" s="9" customFormat="1" x14ac:dyDescent="0.25">
      <c r="A82" s="11">
        <v>385</v>
      </c>
      <c r="B82" s="37">
        <f t="shared" si="3"/>
        <v>18.323607203372312</v>
      </c>
      <c r="C82" s="9">
        <f t="shared" si="2"/>
        <v>200.94890888164196</v>
      </c>
    </row>
    <row r="83" spans="1:3" s="9" customFormat="1" x14ac:dyDescent="0.25">
      <c r="A83" s="11">
        <v>390</v>
      </c>
      <c r="B83" s="37">
        <f t="shared" si="3"/>
        <v>18.153425467586278</v>
      </c>
      <c r="C83" s="9">
        <f t="shared" si="2"/>
        <v>199.63976463325051</v>
      </c>
    </row>
    <row r="84" spans="1:3" s="9" customFormat="1" x14ac:dyDescent="0.25">
      <c r="A84" s="11">
        <v>395</v>
      </c>
      <c r="B84" s="37">
        <f t="shared" si="3"/>
        <v>17.987078898659764</v>
      </c>
      <c r="C84" s="9">
        <f t="shared" si="2"/>
        <v>198.31928697304076</v>
      </c>
    </row>
    <row r="85" spans="1:3" s="9" customFormat="1" x14ac:dyDescent="0.25">
      <c r="A85" s="11">
        <v>400</v>
      </c>
      <c r="B85" s="37">
        <f t="shared" si="3"/>
        <v>17.824435212927483</v>
      </c>
      <c r="C85" s="9">
        <f t="shared" si="2"/>
        <v>196.987754189611</v>
      </c>
    </row>
    <row r="86" spans="1:3" s="9" customFormat="1" x14ac:dyDescent="0.25">
      <c r="A86" s="11">
        <v>405</v>
      </c>
      <c r="B86" s="37">
        <f t="shared" si="3"/>
        <v>17.665368239985717</v>
      </c>
      <c r="C86" s="9">
        <f t="shared" si="2"/>
        <v>195.64543434717035</v>
      </c>
    </row>
    <row r="87" spans="1:3" s="9" customFormat="1" x14ac:dyDescent="0.25">
      <c r="A87" s="11">
        <v>410</v>
      </c>
      <c r="B87" s="37">
        <f t="shared" si="3"/>
        <v>17.509757570069517</v>
      </c>
      <c r="C87" s="9">
        <f t="shared" si="2"/>
        <v>194.29258578230025</v>
      </c>
    </row>
    <row r="88" spans="1:3" s="9" customFormat="1" x14ac:dyDescent="0.25">
      <c r="A88" s="11">
        <v>415</v>
      </c>
      <c r="B88" s="37">
        <f t="shared" si="3"/>
        <v>17.357488225724037</v>
      </c>
      <c r="C88" s="9">
        <f t="shared" si="2"/>
        <v>192.92945757084817</v>
      </c>
    </row>
    <row r="89" spans="1:3" s="9" customFormat="1" x14ac:dyDescent="0.25">
      <c r="A89" s="11">
        <v>420</v>
      </c>
      <c r="B89" s="37">
        <f t="shared" si="3"/>
        <v>17.20845035582947</v>
      </c>
      <c r="C89" s="9">
        <f t="shared" si="2"/>
        <v>191.55628996707406</v>
      </c>
    </row>
    <row r="90" spans="1:3" s="9" customFormat="1" x14ac:dyDescent="0.25">
      <c r="A90" s="11">
        <v>425</v>
      </c>
      <c r="B90" s="37">
        <f t="shared" si="3"/>
        <v>17.062538950216066</v>
      </c>
      <c r="C90" s="9">
        <f t="shared" si="2"/>
        <v>190.17331481702729</v>
      </c>
    </row>
    <row r="91" spans="1:3" s="9" customFormat="1" x14ac:dyDescent="0.25">
      <c r="A91" s="11">
        <v>430</v>
      </c>
      <c r="B91" s="37">
        <f t="shared" si="3"/>
        <v>16.919653573262035</v>
      </c>
      <c r="C91" s="9">
        <f t="shared" si="2"/>
        <v>188.78075594793037</v>
      </c>
    </row>
    <row r="92" spans="1:3" s="9" customFormat="1" x14ac:dyDescent="0.25">
      <c r="A92" s="11">
        <v>435</v>
      </c>
      <c r="B92" s="37">
        <f t="shared" si="3"/>
        <v>16.779698115010696</v>
      </c>
      <c r="C92" s="9">
        <f t="shared" si="2"/>
        <v>187.37882953523635</v>
      </c>
    </row>
    <row r="93" spans="1:3" s="9" customFormat="1" x14ac:dyDescent="0.25">
      <c r="A93" s="11">
        <v>440</v>
      </c>
      <c r="B93" s="37">
        <f t="shared" si="3"/>
        <v>16.642580558470613</v>
      </c>
      <c r="C93" s="9">
        <f t="shared" si="2"/>
        <v>185.96774444887689</v>
      </c>
    </row>
    <row r="94" spans="1:3" s="9" customFormat="1" x14ac:dyDescent="0.25">
      <c r="A94" s="11">
        <v>445</v>
      </c>
      <c r="B94" s="37">
        <f t="shared" si="3"/>
        <v>16.508212761878241</v>
      </c>
      <c r="C94" s="9">
        <f t="shared" si="2"/>
        <v>184.54770258010075</v>
      </c>
    </row>
    <row r="95" spans="1:3" s="9" customFormat="1" x14ac:dyDescent="0.25">
      <c r="A95" s="11">
        <v>450</v>
      </c>
      <c r="B95" s="37">
        <f t="shared" si="3"/>
        <v>16.376510254807208</v>
      </c>
      <c r="C95" s="9">
        <f t="shared" si="2"/>
        <v>183.11889915019873</v>
      </c>
    </row>
    <row r="96" spans="1:3" s="9" customFormat="1" x14ac:dyDescent="0.25">
      <c r="A96" s="11">
        <v>455</v>
      </c>
      <c r="B96" s="37">
        <f t="shared" si="3"/>
        <v>16.247392047102693</v>
      </c>
      <c r="C96" s="9">
        <f t="shared" si="2"/>
        <v>181.68152300230753</v>
      </c>
    </row>
    <row r="97" spans="1:3" s="9" customFormat="1" x14ac:dyDescent="0.25">
      <c r="A97" s="11">
        <v>460</v>
      </c>
      <c r="B97" s="37">
        <f t="shared" si="3"/>
        <v>16.12078044970481</v>
      </c>
      <c r="C97" s="9">
        <f t="shared" si="2"/>
        <v>180.23575687739108</v>
      </c>
    </row>
    <row r="98" spans="1:3" s="9" customFormat="1" x14ac:dyDescent="0.25">
      <c r="A98" s="11">
        <v>465</v>
      </c>
      <c r="B98" s="37">
        <f t="shared" si="3"/>
        <v>15.996600906502842</v>
      </c>
      <c r="C98" s="9">
        <f t="shared" si="2"/>
        <v>178.78177767542715</v>
      </c>
    </row>
    <row r="99" spans="1:3" s="9" customFormat="1" x14ac:dyDescent="0.25">
      <c r="A99" s="11">
        <v>470</v>
      </c>
      <c r="B99" s="37">
        <f t="shared" si="3"/>
        <v>15.874781836431916</v>
      </c>
      <c r="C99" s="9">
        <f t="shared" si="2"/>
        <v>177.31975670273144</v>
      </c>
    </row>
    <row r="100" spans="1:3" s="9" customFormat="1" x14ac:dyDescent="0.25">
      <c r="A100" s="11">
        <v>475</v>
      </c>
      <c r="B100" s="37">
        <f t="shared" si="3"/>
        <v>15.755254485088406</v>
      </c>
      <c r="C100" s="9">
        <f t="shared" si="2"/>
        <v>175.84985990630588</v>
      </c>
    </row>
    <row r="101" spans="1:3" s="9" customFormat="1" x14ac:dyDescent="0.25">
      <c r="A101" s="11">
        <v>480</v>
      </c>
      <c r="B101" s="37">
        <f t="shared" si="3"/>
        <v>15.637952785197703</v>
      </c>
      <c r="C101" s="9">
        <f t="shared" si="2"/>
        <v>174.3722480960102</v>
      </c>
    </row>
    <row r="102" spans="1:3" s="9" customFormat="1" x14ac:dyDescent="0.25">
      <c r="A102" s="11">
        <v>485</v>
      </c>
      <c r="B102" s="37">
        <f t="shared" si="3"/>
        <v>15.522813225321498</v>
      </c>
      <c r="C102" s="9">
        <f t="shared" si="2"/>
        <v>172.88707715531507</v>
      </c>
    </row>
    <row r="103" spans="1:3" s="9" customFormat="1" x14ac:dyDescent="0.25">
      <c r="A103" s="11">
        <v>490</v>
      </c>
      <c r="B103" s="37">
        <f t="shared" si="3"/>
        <v>15.409774726239773</v>
      </c>
      <c r="C103" s="9">
        <f t="shared" si="2"/>
        <v>171.39449824133578</v>
      </c>
    </row>
    <row r="104" spans="1:3" s="9" customFormat="1" x14ac:dyDescent="0.25">
      <c r="A104" s="11">
        <v>495</v>
      </c>
      <c r="B104" s="37">
        <f t="shared" si="3"/>
        <v>15.298778524486416</v>
      </c>
      <c r="C104" s="9">
        <f t="shared" si="2"/>
        <v>169.89465797478809</v>
      </c>
    </row>
    <row r="105" spans="1:3" s="9" customFormat="1" x14ac:dyDescent="0.25">
      <c r="A105" s="11">
        <v>500</v>
      </c>
      <c r="B105" s="37">
        <f t="shared" si="3"/>
        <v>15.189768062558068</v>
      </c>
      <c r="C105" s="9">
        <f t="shared" si="2"/>
        <v>168.38769862048053</v>
      </c>
    </row>
    <row r="106" spans="1:3" s="9" customFormat="1" x14ac:dyDescent="0.25">
      <c r="A106" s="11">
        <v>505</v>
      </c>
      <c r="B106" s="37">
        <f t="shared" si="3"/>
        <v>15.082688885351873</v>
      </c>
      <c r="C106" s="9">
        <f t="shared" si="2"/>
        <v>166.87375825889214</v>
      </c>
    </row>
    <row r="107" spans="1:3" s="9" customFormat="1" x14ac:dyDescent="0.25">
      <c r="A107" s="11">
        <v>510</v>
      </c>
      <c r="B107" s="37">
        <f t="shared" si="3"/>
        <v>14.97748854242206</v>
      </c>
      <c r="C107" s="9">
        <f t="shared" si="2"/>
        <v>165.35297094937303</v>
      </c>
    </row>
    <row r="108" spans="1:3" s="9" customFormat="1" x14ac:dyDescent="0.25">
      <c r="A108" s="11">
        <v>515</v>
      </c>
      <c r="B108" s="37">
        <f t="shared" si="3"/>
        <v>14.874116495675269</v>
      </c>
      <c r="C108" s="9">
        <f t="shared" si="2"/>
        <v>163.82546688543951</v>
      </c>
    </row>
    <row r="109" spans="1:3" s="9" customFormat="1" x14ac:dyDescent="0.25">
      <c r="A109" s="11">
        <v>520</v>
      </c>
      <c r="B109" s="37">
        <f t="shared" si="3"/>
        <v>14.772524032153525</v>
      </c>
      <c r="C109" s="9">
        <f t="shared" si="2"/>
        <v>162.29137254263645</v>
      </c>
    </row>
    <row r="110" spans="1:3" s="9" customFormat="1" x14ac:dyDescent="0.25">
      <c r="A110" s="11">
        <v>525</v>
      </c>
      <c r="B110" s="37">
        <f t="shared" si="3"/>
        <v>14.672664181578632</v>
      </c>
      <c r="C110" s="9">
        <f t="shared" si="2"/>
        <v>160.75081081937219</v>
      </c>
    </row>
    <row r="111" spans="1:3" s="9" customFormat="1" x14ac:dyDescent="0.25">
      <c r="A111" s="11">
        <v>530</v>
      </c>
      <c r="B111" s="37">
        <f t="shared" si="3"/>
        <v>14.574491638356443</v>
      </c>
      <c r="C111" s="9">
        <f t="shared" si="2"/>
        <v>159.20390117113948</v>
      </c>
    </row>
    <row r="112" spans="1:3" s="9" customFormat="1" x14ac:dyDescent="0.25">
      <c r="A112" s="11">
        <v>535</v>
      </c>
      <c r="B112" s="37">
        <f t="shared" si="3"/>
        <v>14.477962687760483</v>
      </c>
      <c r="C112" s="9">
        <f t="shared" si="2"/>
        <v>157.65075973848275</v>
      </c>
    </row>
    <row r="113" spans="1:3" s="9" customFormat="1" x14ac:dyDescent="0.25">
      <c r="A113" s="11">
        <v>540</v>
      </c>
      <c r="B113" s="37">
        <f t="shared" si="3"/>
        <v>14.383035136034735</v>
      </c>
      <c r="C113" s="9">
        <f t="shared" si="2"/>
        <v>156.09149946905927</v>
      </c>
    </row>
    <row r="114" spans="1:3" s="9" customFormat="1" x14ac:dyDescent="0.25">
      <c r="A114" s="11">
        <v>545</v>
      </c>
      <c r="B114" s="37">
        <f t="shared" si="3"/>
        <v>14.289668244174026</v>
      </c>
      <c r="C114" s="9">
        <f t="shared" si="2"/>
        <v>154.52623023412698</v>
      </c>
    </row>
    <row r="115" spans="1:3" s="9" customFormat="1" x14ac:dyDescent="0.25">
      <c r="A115" s="11">
        <v>550</v>
      </c>
      <c r="B115" s="37">
        <f t="shared" si="3"/>
        <v>14.197822665156725</v>
      </c>
      <c r="C115" s="9">
        <f t="shared" si="2"/>
        <v>152.95505893974763</v>
      </c>
    </row>
    <row r="116" spans="1:3" s="9" customFormat="1" x14ac:dyDescent="0.25">
      <c r="A116" s="11">
        <v>555</v>
      </c>
      <c r="B116" s="37">
        <f t="shared" si="3"/>
        <v>14.10746038442108</v>
      </c>
      <c r="C116" s="9">
        <f t="shared" si="2"/>
        <v>151.37808963300648</v>
      </c>
    </row>
    <row r="117" spans="1:3" s="9" customFormat="1" x14ac:dyDescent="0.25">
      <c r="A117" s="11">
        <v>560</v>
      </c>
      <c r="B117" s="37">
        <f t="shared" si="3"/>
        <v>14.018544663389925</v>
      </c>
      <c r="C117" s="9">
        <f t="shared" si="2"/>
        <v>149.79542360350146</v>
      </c>
    </row>
    <row r="118" spans="1:3" s="9" customFormat="1" x14ac:dyDescent="0.25">
      <c r="A118" s="11">
        <v>565</v>
      </c>
      <c r="B118" s="37">
        <f t="shared" si="3"/>
        <v>13.93103998586267</v>
      </c>
      <c r="C118" s="9">
        <f t="shared" si="2"/>
        <v>148.20715948036298</v>
      </c>
    </row>
    <row r="119" spans="1:3" s="9" customFormat="1" x14ac:dyDescent="0.25">
      <c r="A119" s="11">
        <v>570</v>
      </c>
      <c r="B119" s="37">
        <f t="shared" si="3"/>
        <v>13.844912007105002</v>
      </c>
      <c r="C119" s="9">
        <f t="shared" si="2"/>
        <v>146.61339332502894</v>
      </c>
    </row>
    <row r="120" spans="1:3" s="9" customFormat="1" x14ac:dyDescent="0.25">
      <c r="A120" s="11">
        <v>575</v>
      </c>
      <c r="B120" s="37">
        <f t="shared" si="3"/>
        <v>13.760127505478815</v>
      </c>
      <c r="C120" s="9">
        <f t="shared" si="2"/>
        <v>145.01421872000682</v>
      </c>
    </row>
    <row r="121" spans="1:3" s="9" customFormat="1" x14ac:dyDescent="0.25">
      <c r="A121" s="11">
        <v>580</v>
      </c>
      <c r="B121" s="37">
        <f t="shared" si="3"/>
        <v>13.676654336464763</v>
      </c>
      <c r="C121" s="9">
        <f t="shared" si="2"/>
        <v>143.40972685382025</v>
      </c>
    </row>
    <row r="122" spans="1:3" s="9" customFormat="1" x14ac:dyDescent="0.25">
      <c r="A122" s="11">
        <v>585</v>
      </c>
      <c r="B122" s="37">
        <f t="shared" si="3"/>
        <v>13.594461388939948</v>
      </c>
      <c r="C122" s="9">
        <f t="shared" si="2"/>
        <v>141.80000660234131</v>
      </c>
    </row>
    <row r="123" spans="1:3" s="9" customFormat="1" x14ac:dyDescent="0.25">
      <c r="A123" s="11">
        <v>590</v>
      </c>
      <c r="B123" s="37">
        <f t="shared" si="3"/>
        <v>13.513518543582137</v>
      </c>
      <c r="C123" s="9">
        <f t="shared" si="2"/>
        <v>140.18514460669002</v>
      </c>
    </row>
    <row r="124" spans="1:3" s="9" customFormat="1" x14ac:dyDescent="0.25">
      <c r="A124" s="11">
        <v>595</v>
      </c>
      <c r="B124" s="37">
        <f t="shared" si="3"/>
        <v>13.433796633280105</v>
      </c>
      <c r="C124" s="9">
        <f t="shared" si="2"/>
        <v>138.56522534787044</v>
      </c>
    </row>
    <row r="125" spans="1:3" s="9" customFormat="1" x14ac:dyDescent="0.25">
      <c r="A125" s="11">
        <v>600</v>
      </c>
      <c r="B125" s="37">
        <f t="shared" si="3"/>
        <v>13.355267405437932</v>
      </c>
      <c r="C125" s="9">
        <f t="shared" si="2"/>
        <v>136.94033121831774</v>
      </c>
    </row>
    <row r="126" spans="1:3" s="9" customFormat="1" x14ac:dyDescent="0.25">
      <c r="A126" s="11">
        <v>605</v>
      </c>
      <c r="B126" s="37">
        <f t="shared" si="3"/>
        <v>13.277903486067309</v>
      </c>
      <c r="C126" s="9">
        <f t="shared" si="2"/>
        <v>135.31054259048832</v>
      </c>
    </row>
    <row r="127" spans="1:3" s="9" customFormat="1" x14ac:dyDescent="0.25">
      <c r="A127" s="11">
        <v>610</v>
      </c>
      <c r="B127" s="37">
        <f t="shared" si="3"/>
        <v>13.201678345569892</v>
      </c>
      <c r="C127" s="9">
        <f t="shared" si="2"/>
        <v>133.67593788266242</v>
      </c>
    </row>
    <row r="128" spans="1:3" s="9" customFormat="1" x14ac:dyDescent="0.25">
      <c r="A128" s="11">
        <v>615</v>
      </c>
      <c r="B128" s="37">
        <f t="shared" si="3"/>
        <v>13.126566266116585</v>
      </c>
      <c r="C128" s="9">
        <f t="shared" si="2"/>
        <v>132.03659362207372</v>
      </c>
    </row>
    <row r="129" spans="1:3" s="9" customFormat="1" x14ac:dyDescent="0.25">
      <c r="A129" s="11">
        <v>620</v>
      </c>
      <c r="B129" s="37">
        <f t="shared" si="3"/>
        <v>13.05254231053747</v>
      </c>
      <c r="C129" s="9">
        <f t="shared" si="2"/>
        <v>130.39258450550884</v>
      </c>
    </row>
    <row r="130" spans="1:3" s="9" customFormat="1" x14ac:dyDescent="0.25">
      <c r="A130" s="11">
        <v>625</v>
      </c>
      <c r="B130" s="37">
        <f t="shared" si="3"/>
        <v>12.979582292640853</v>
      </c>
      <c r="C130" s="9">
        <f t="shared" si="2"/>
        <v>128.74398345749273</v>
      </c>
    </row>
    <row r="131" spans="1:3" s="9" customFormat="1" x14ac:dyDescent="0.25">
      <c r="A131" s="11">
        <v>630</v>
      </c>
      <c r="B131" s="37">
        <f t="shared" si="3"/>
        <v>12.907662748884997</v>
      </c>
      <c r="C131" s="9">
        <f t="shared" si="2"/>
        <v>127.09086168617286</v>
      </c>
    </row>
    <row r="132" spans="1:3" s="9" customFormat="1" x14ac:dyDescent="0.25">
      <c r="A132" s="11">
        <v>635</v>
      </c>
      <c r="B132" s="37">
        <f t="shared" si="3"/>
        <v>12.836760911330929</v>
      </c>
      <c r="C132" s="9">
        <f t="shared" si="2"/>
        <v>125.43328873701317</v>
      </c>
    </row>
    <row r="133" spans="1:3" s="9" customFormat="1" x14ac:dyDescent="0.25">
      <c r="A133" s="11">
        <v>640</v>
      </c>
      <c r="B133" s="37">
        <f t="shared" si="3"/>
        <v>12.766854681808926</v>
      </c>
      <c r="C133" s="9">
        <f t="shared" si="2"/>
        <v>123.77133254440199</v>
      </c>
    </row>
    <row r="134" spans="1:3" s="9" customFormat="1" x14ac:dyDescent="0.25">
      <c r="A134" s="11">
        <v>645</v>
      </c>
      <c r="B134" s="37">
        <f t="shared" si="3"/>
        <v>12.697922607235155</v>
      </c>
      <c r="C134" s="9">
        <f t="shared" si="2"/>
        <v>122.10505948126388</v>
      </c>
    </row>
    <row r="135" spans="1:3" s="9" customFormat="1" x14ac:dyDescent="0.25">
      <c r="A135" s="11">
        <v>650</v>
      </c>
      <c r="B135" s="37">
        <f t="shared" si="3"/>
        <v>12.629943856019132</v>
      </c>
      <c r="C135" s="9">
        <f t="shared" si="2"/>
        <v>120.43453440677655</v>
      </c>
    </row>
    <row r="136" spans="1:3" s="9" customFormat="1" x14ac:dyDescent="0.25">
      <c r="A136" s="11">
        <v>655</v>
      </c>
      <c r="B136" s="37">
        <f t="shared" si="3"/>
        <v>12.562898195505696</v>
      </c>
      <c r="C136" s="9">
        <f t="shared" ref="C136:C199" si="4">0.06*(B136*A136-$A$2*A136-$A$2*$B$2+$A$2^2*$B$2/B136)</f>
        <v>118.75982071227195</v>
      </c>
    </row>
    <row r="137" spans="1:3" s="9" customFormat="1" x14ac:dyDescent="0.25">
      <c r="A137" s="11">
        <v>660</v>
      </c>
      <c r="B137" s="37">
        <f t="shared" ref="B137:B200" si="5">$C$2*(190*$D$2^(1/3)*(LN($A137)/$A137^0.98)+2)</f>
        <v>12.496765970398773</v>
      </c>
      <c r="C137" s="9">
        <f t="shared" si="4"/>
        <v>117.08098036540514</v>
      </c>
    </row>
    <row r="138" spans="1:3" s="9" customFormat="1" x14ac:dyDescent="0.25">
      <c r="A138" s="11">
        <v>665</v>
      </c>
      <c r="B138" s="37">
        <f t="shared" si="5"/>
        <v>12.431528082117289</v>
      </c>
      <c r="C138" s="9">
        <f t="shared" si="4"/>
        <v>115.39807395267367</v>
      </c>
    </row>
    <row r="139" spans="1:3" s="9" customFormat="1" x14ac:dyDescent="0.25">
      <c r="A139" s="11">
        <v>670</v>
      </c>
      <c r="B139" s="37">
        <f t="shared" si="5"/>
        <v>12.367165969036236</v>
      </c>
      <c r="C139" s="9">
        <f t="shared" si="4"/>
        <v>113.71116072035483</v>
      </c>
    </row>
    <row r="140" spans="1:3" s="9" customFormat="1" x14ac:dyDescent="0.25">
      <c r="A140" s="11">
        <v>675</v>
      </c>
      <c r="B140" s="37">
        <f t="shared" si="5"/>
        <v>12.30366158756881</v>
      </c>
      <c r="C140" s="9">
        <f t="shared" si="4"/>
        <v>112.02029861393483</v>
      </c>
    </row>
    <row r="141" spans="1:3" s="9" customFormat="1" x14ac:dyDescent="0.25">
      <c r="A141" s="11">
        <v>680</v>
      </c>
      <c r="B141" s="37">
        <f t="shared" si="5"/>
        <v>12.240997394047888</v>
      </c>
      <c r="C141" s="9">
        <f t="shared" si="4"/>
        <v>110.32554431609435</v>
      </c>
    </row>
    <row r="142" spans="1:3" s="9" customFormat="1" x14ac:dyDescent="0.25">
      <c r="A142" s="11">
        <v>685</v>
      </c>
      <c r="B142" s="37">
        <f t="shared" si="5"/>
        <v>12.179156327367552</v>
      </c>
      <c r="C142" s="9">
        <f t="shared" si="4"/>
        <v>108.62695328331313</v>
      </c>
    </row>
    <row r="143" spans="1:3" s="9" customFormat="1" x14ac:dyDescent="0.25">
      <c r="A143" s="11">
        <v>690</v>
      </c>
      <c r="B143" s="37">
        <f t="shared" si="5"/>
        <v>12.118121792347694</v>
      </c>
      <c r="C143" s="9">
        <f t="shared" si="4"/>
        <v>106.92457978116029</v>
      </c>
    </row>
    <row r="144" spans="1:3" s="9" customFormat="1" x14ac:dyDescent="0.25">
      <c r="A144" s="11">
        <v>695</v>
      </c>
      <c r="B144" s="37">
        <f t="shared" si="5"/>
        <v>12.05787764378625</v>
      </c>
      <c r="C144" s="9">
        <f t="shared" si="4"/>
        <v>105.2184769183111</v>
      </c>
    </row>
    <row r="145" spans="1:3" s="9" customFormat="1" x14ac:dyDescent="0.25">
      <c r="A145" s="11">
        <v>700</v>
      </c>
      <c r="B145" s="37">
        <f t="shared" si="5"/>
        <v>11.998408171166473</v>
      </c>
      <c r="C145" s="9">
        <f t="shared" si="4"/>
        <v>103.50869667936414</v>
      </c>
    </row>
    <row r="146" spans="1:3" s="9" customFormat="1" x14ac:dyDescent="0.25">
      <c r="A146" s="11">
        <v>705</v>
      </c>
      <c r="B146" s="37">
        <f t="shared" si="5"/>
        <v>11.939698083987548</v>
      </c>
      <c r="C146" s="9">
        <f t="shared" si="4"/>
        <v>101.79528995649532</v>
      </c>
    </row>
    <row r="147" spans="1:3" s="9" customFormat="1" x14ac:dyDescent="0.25">
      <c r="A147" s="11">
        <v>710</v>
      </c>
      <c r="B147" s="37">
        <f t="shared" si="5"/>
        <v>11.881732497689105</v>
      </c>
      <c r="C147" s="9">
        <f t="shared" si="4"/>
        <v>100.0783065800028</v>
      </c>
    </row>
    <row r="148" spans="1:3" s="9" customFormat="1" x14ac:dyDescent="0.25">
      <c r="A148" s="11">
        <v>715</v>
      </c>
      <c r="B148" s="37">
        <f t="shared" si="5"/>
        <v>11.824496920141703</v>
      </c>
      <c r="C148" s="9">
        <f t="shared" si="4"/>
        <v>98.357795347792248</v>
      </c>
    </row>
    <row r="149" spans="1:3" s="9" customFormat="1" x14ac:dyDescent="0.25">
      <c r="A149" s="11">
        <v>720</v>
      </c>
      <c r="B149" s="37">
        <f t="shared" si="5"/>
        <v>11.767977238676579</v>
      </c>
      <c r="C149" s="9">
        <f t="shared" si="4"/>
        <v>96.633804053837352</v>
      </c>
    </row>
    <row r="150" spans="1:3" s="9" customFormat="1" x14ac:dyDescent="0.25">
      <c r="A150" s="11">
        <v>725</v>
      </c>
      <c r="B150" s="37">
        <f t="shared" si="5"/>
        <v>11.712159707629901</v>
      </c>
      <c r="C150" s="9">
        <f t="shared" si="4"/>
        <v>94.90637951567183</v>
      </c>
    </row>
    <row r="151" spans="1:3" s="9" customFormat="1" x14ac:dyDescent="0.25">
      <c r="A151" s="11">
        <v>730</v>
      </c>
      <c r="B151" s="37">
        <f t="shared" si="5"/>
        <v>11.657030936377442</v>
      </c>
      <c r="C151" s="9">
        <f t="shared" si="4"/>
        <v>93.175567600936844</v>
      </c>
    </row>
    <row r="152" spans="1:3" s="9" customFormat="1" x14ac:dyDescent="0.25">
      <c r="A152" s="11">
        <v>735</v>
      </c>
      <c r="B152" s="37">
        <f t="shared" si="5"/>
        <v>11.602577877837419</v>
      </c>
      <c r="C152" s="9">
        <f t="shared" si="4"/>
        <v>91.441413253034298</v>
      </c>
    </row>
    <row r="153" spans="1:3" s="9" customFormat="1" x14ac:dyDescent="0.25">
      <c r="A153" s="11">
        <v>740</v>
      </c>
      <c r="B153" s="37">
        <f t="shared" si="5"/>
        <v>11.548787817420072</v>
      </c>
      <c r="C153" s="9">
        <f t="shared" si="4"/>
        <v>89.703960515917444</v>
      </c>
    </row>
    <row r="154" spans="1:3" s="9" customFormat="1" x14ac:dyDescent="0.25">
      <c r="A154" s="11">
        <v>745</v>
      </c>
      <c r="B154" s="37">
        <f t="shared" si="5"/>
        <v>11.495648362403728</v>
      </c>
      <c r="C154" s="9">
        <f t="shared" si="4"/>
        <v>87.963252558050812</v>
      </c>
    </row>
    <row r="155" spans="1:3" s="9" customFormat="1" x14ac:dyDescent="0.25">
      <c r="A155" s="11">
        <v>750</v>
      </c>
      <c r="B155" s="37">
        <f t="shared" si="5"/>
        <v>11.443147431718344</v>
      </c>
      <c r="C155" s="9">
        <f t="shared" si="4"/>
        <v>86.219331695580763</v>
      </c>
    </row>
    <row r="156" spans="1:3" s="9" customFormat="1" x14ac:dyDescent="0.25">
      <c r="A156" s="11">
        <v>755</v>
      </c>
      <c r="B156" s="37">
        <f t="shared" si="5"/>
        <v>11.391273246118081</v>
      </c>
      <c r="C156" s="9">
        <f t="shared" si="4"/>
        <v>84.472239414736919</v>
      </c>
    </row>
    <row r="157" spans="1:3" s="9" customFormat="1" x14ac:dyDescent="0.25">
      <c r="A157" s="11">
        <v>760</v>
      </c>
      <c r="B157" s="37">
        <f t="shared" si="5"/>
        <v>11.340014318725897</v>
      </c>
      <c r="C157" s="9">
        <f t="shared" si="4"/>
        <v>82.72201639350493</v>
      </c>
    </row>
    <row r="158" spans="1:3" s="9" customFormat="1" x14ac:dyDescent="0.25">
      <c r="A158" s="11">
        <v>765</v>
      </c>
      <c r="B158" s="37">
        <f t="shared" si="5"/>
        <v>11.289359445933579</v>
      </c>
      <c r="C158" s="9">
        <f t="shared" si="4"/>
        <v>80.968702522591883</v>
      </c>
    </row>
    <row r="159" spans="1:3" s="9" customFormat="1" x14ac:dyDescent="0.25">
      <c r="A159" s="11">
        <v>770</v>
      </c>
      <c r="B159" s="37">
        <f t="shared" si="5"/>
        <v>11.239297698641755</v>
      </c>
      <c r="C159" s="9">
        <f t="shared" si="4"/>
        <v>79.212336925715704</v>
      </c>
    </row>
    <row r="160" spans="1:3" s="9" customFormat="1" x14ac:dyDescent="0.25">
      <c r="A160" s="11">
        <v>775</v>
      </c>
      <c r="B160" s="37">
        <f t="shared" si="5"/>
        <v>11.189818413825046</v>
      </c>
      <c r="C160" s="9">
        <f t="shared" si="4"/>
        <v>77.452957979243678</v>
      </c>
    </row>
    <row r="161" spans="1:3" s="9" customFormat="1" x14ac:dyDescent="0.25">
      <c r="A161" s="11">
        <v>780</v>
      </c>
      <c r="B161" s="37">
        <f t="shared" si="5"/>
        <v>11.140911186408303</v>
      </c>
      <c r="C161" s="9">
        <f t="shared" si="4"/>
        <v>75.690603331203732</v>
      </c>
    </row>
    <row r="162" spans="1:3" s="9" customFormat="1" x14ac:dyDescent="0.25">
      <c r="A162" s="11">
        <v>785</v>
      </c>
      <c r="B162" s="37">
        <f t="shared" si="5"/>
        <v>11.092565861440594</v>
      </c>
      <c r="C162" s="9">
        <f t="shared" si="4"/>
        <v>73.92530991969511</v>
      </c>
    </row>
    <row r="163" spans="1:3" s="9" customFormat="1" x14ac:dyDescent="0.25">
      <c r="A163" s="11">
        <v>790</v>
      </c>
      <c r="B163" s="37">
        <f t="shared" si="5"/>
        <v>11.044772526554155</v>
      </c>
      <c r="C163" s="9">
        <f t="shared" si="4"/>
        <v>72.157113990717193</v>
      </c>
    </row>
    <row r="164" spans="1:3" s="9" customFormat="1" x14ac:dyDescent="0.25">
      <c r="A164" s="11">
        <v>795</v>
      </c>
      <c r="B164" s="37">
        <f t="shared" si="5"/>
        <v>10.997521504696309</v>
      </c>
      <c r="C164" s="9">
        <f t="shared" si="4"/>
        <v>70.386051115442569</v>
      </c>
    </row>
    <row r="165" spans="1:3" s="9" customFormat="1" x14ac:dyDescent="0.25">
      <c r="A165" s="11">
        <v>800</v>
      </c>
      <c r="B165" s="37">
        <f t="shared" si="5"/>
        <v>10.950803347122799</v>
      </c>
      <c r="C165" s="9">
        <f t="shared" si="4"/>
        <v>68.61215620695296</v>
      </c>
    </row>
    <row r="166" spans="1:3" s="9" customFormat="1" x14ac:dyDescent="0.25">
      <c r="A166" s="11">
        <v>805</v>
      </c>
      <c r="B166" s="37">
        <f t="shared" si="5"/>
        <v>10.904608826641528</v>
      </c>
      <c r="C166" s="9">
        <f t="shared" si="4"/>
        <v>66.835463536456629</v>
      </c>
    </row>
    <row r="167" spans="1:3" s="9" customFormat="1" x14ac:dyDescent="0.25">
      <c r="A167" s="11">
        <v>810</v>
      </c>
      <c r="B167" s="37">
        <f t="shared" si="5"/>
        <v>10.858928931096418</v>
      </c>
      <c r="C167" s="9">
        <f t="shared" si="4"/>
        <v>65.056006749010976</v>
      </c>
    </row>
    <row r="168" spans="1:3" s="9" customFormat="1" x14ac:dyDescent="0.25">
      <c r="A168" s="11">
        <v>815</v>
      </c>
      <c r="B168" s="37">
        <f t="shared" si="5"/>
        <v>10.813754857081246</v>
      </c>
      <c r="C168" s="9">
        <f t="shared" si="4"/>
        <v>63.273818878761162</v>
      </c>
    </row>
    <row r="169" spans="1:3" s="9" customFormat="1" x14ac:dyDescent="0.25">
      <c r="A169" s="11">
        <v>820</v>
      </c>
      <c r="B169" s="37">
        <f t="shared" si="5"/>
        <v>10.76907800387421</v>
      </c>
      <c r="C169" s="9">
        <f t="shared" si="4"/>
        <v>61.488932363721219</v>
      </c>
    </row>
    <row r="170" spans="1:3" s="9" customFormat="1" x14ac:dyDescent="0.25">
      <c r="A170" s="11">
        <v>825</v>
      </c>
      <c r="B170" s="37">
        <f t="shared" si="5"/>
        <v>10.724889967584026</v>
      </c>
      <c r="C170" s="9">
        <f t="shared" si="4"/>
        <v>59.701379060105822</v>
      </c>
    </row>
    <row r="171" spans="1:3" s="9" customFormat="1" x14ac:dyDescent="0.25">
      <c r="A171" s="11">
        <v>830</v>
      </c>
      <c r="B171" s="37">
        <f t="shared" si="5"/>
        <v>10.681182535499083</v>
      </c>
      <c r="C171" s="9">
        <f t="shared" si="4"/>
        <v>57.911190256235969</v>
      </c>
    </row>
    <row r="172" spans="1:3" s="9" customFormat="1" x14ac:dyDescent="0.25">
      <c r="A172" s="11">
        <v>835</v>
      </c>
      <c r="B172" s="37">
        <f t="shared" si="5"/>
        <v>10.637947680631342</v>
      </c>
      <c r="C172" s="9">
        <f t="shared" si="4"/>
        <v>56.118396686028191</v>
      </c>
    </row>
    <row r="173" spans="1:3" s="9" customFormat="1" x14ac:dyDescent="0.25">
      <c r="A173" s="11">
        <v>840</v>
      </c>
      <c r="B173" s="37">
        <f t="shared" si="5"/>
        <v>10.595177556447227</v>
      </c>
      <c r="C173" s="9">
        <f t="shared" si="4"/>
        <v>54.323028542085595</v>
      </c>
    </row>
    <row r="174" spans="1:3" s="9" customFormat="1" x14ac:dyDescent="0.25">
      <c r="A174" s="11">
        <v>845</v>
      </c>
      <c r="B174" s="37">
        <f t="shared" si="5"/>
        <v>10.552864491778037</v>
      </c>
      <c r="C174" s="9">
        <f t="shared" si="4"/>
        <v>52.525115488403578</v>
      </c>
    </row>
    <row r="175" spans="1:3" s="9" customFormat="1" x14ac:dyDescent="0.25">
      <c r="A175" s="11">
        <v>850</v>
      </c>
      <c r="B175" s="37">
        <f t="shared" si="5"/>
        <v>10.511000985902706</v>
      </c>
      <c r="C175" s="9">
        <f t="shared" si="4"/>
        <v>50.724686672704131</v>
      </c>
    </row>
    <row r="176" spans="1:3" s="9" customFormat="1" x14ac:dyDescent="0.25">
      <c r="A176" s="11">
        <v>855</v>
      </c>
      <c r="B176" s="37">
        <f t="shared" si="5"/>
        <v>10.469579703796182</v>
      </c>
      <c r="C176" s="9">
        <f t="shared" si="4"/>
        <v>48.921770738411631</v>
      </c>
    </row>
    <row r="177" spans="1:3" s="9" customFormat="1" x14ac:dyDescent="0.25">
      <c r="A177" s="11">
        <v>860</v>
      </c>
      <c r="B177" s="37">
        <f t="shared" si="5"/>
        <v>10.428593471536804</v>
      </c>
      <c r="C177" s="9">
        <f t="shared" si="4"/>
        <v>47.116395836281072</v>
      </c>
    </row>
    <row r="178" spans="1:3" s="9" customFormat="1" x14ac:dyDescent="0.25">
      <c r="A178" s="11">
        <v>865</v>
      </c>
      <c r="B178" s="37">
        <f t="shared" si="5"/>
        <v>10.388035271866629</v>
      </c>
      <c r="C178" s="9">
        <f t="shared" si="4"/>
        <v>45.308589635694126</v>
      </c>
    </row>
    <row r="179" spans="1:3" s="9" customFormat="1" x14ac:dyDescent="0.25">
      <c r="A179" s="11">
        <v>870</v>
      </c>
      <c r="B179" s="37">
        <f t="shared" si="5"/>
        <v>10.347898239898671</v>
      </c>
      <c r="C179" s="9">
        <f t="shared" si="4"/>
        <v>43.498379335631725</v>
      </c>
    </row>
    <row r="180" spans="1:3" s="9" customFormat="1" x14ac:dyDescent="0.25">
      <c r="A180" s="11">
        <v>875</v>
      </c>
      <c r="B180" s="37">
        <f t="shared" si="5"/>
        <v>10.308175658965366</v>
      </c>
      <c r="C180" s="9">
        <f t="shared" si="4"/>
        <v>41.685791675334031</v>
      </c>
    </row>
    <row r="181" spans="1:3" s="9" customFormat="1" x14ac:dyDescent="0.25">
      <c r="A181" s="11">
        <v>880</v>
      </c>
      <c r="B181" s="37">
        <f t="shared" si="5"/>
        <v>10.268860956602962</v>
      </c>
      <c r="C181" s="9">
        <f t="shared" si="4"/>
        <v>39.870852944660697</v>
      </c>
    </row>
    <row r="182" spans="1:3" s="9" customFormat="1" x14ac:dyDescent="0.25">
      <c r="A182" s="11">
        <v>885</v>
      </c>
      <c r="B182" s="37">
        <f t="shared" si="5"/>
        <v>10.229947700666493</v>
      </c>
      <c r="C182" s="9">
        <f t="shared" si="4"/>
        <v>38.053588994157884</v>
      </c>
    </row>
    <row r="183" spans="1:3" s="9" customFormat="1" x14ac:dyDescent="0.25">
      <c r="A183" s="11">
        <v>890</v>
      </c>
      <c r="B183" s="37">
        <f t="shared" si="5"/>
        <v>10.191429595570568</v>
      </c>
      <c r="C183" s="9">
        <f t="shared" si="4"/>
        <v>36.234025244848716</v>
      </c>
    </row>
    <row r="184" spans="1:3" s="9" customFormat="1" x14ac:dyDescent="0.25">
      <c r="A184" s="11">
        <v>895</v>
      </c>
      <c r="B184" s="37">
        <f t="shared" si="5"/>
        <v>10.153300478651023</v>
      </c>
      <c r="C184" s="9">
        <f t="shared" si="4"/>
        <v>34.412186697745803</v>
      </c>
    </row>
    <row r="185" spans="1:3" s="9" customFormat="1" x14ac:dyDescent="0.25">
      <c r="A185" s="11">
        <v>900</v>
      </c>
      <c r="B185" s="37">
        <f t="shared" si="5"/>
        <v>10.115554316643085</v>
      </c>
      <c r="C185" s="9">
        <f t="shared" si="4"/>
        <v>32.588097943105979</v>
      </c>
    </row>
    <row r="186" spans="1:3" s="9" customFormat="1" x14ac:dyDescent="0.25">
      <c r="A186" s="11">
        <v>905</v>
      </c>
      <c r="B186" s="37">
        <f t="shared" si="5"/>
        <v>10.078185202271579</v>
      </c>
      <c r="C186" s="9">
        <f t="shared" si="4"/>
        <v>30.76178316942817</v>
      </c>
    </row>
    <row r="187" spans="1:3" s="9" customFormat="1" x14ac:dyDescent="0.25">
      <c r="A187" s="11">
        <v>910</v>
      </c>
      <c r="B187" s="37">
        <f t="shared" si="5"/>
        <v>10.041187350949075</v>
      </c>
      <c r="C187" s="9">
        <f t="shared" si="4"/>
        <v>28.933266172206014</v>
      </c>
    </row>
    <row r="188" spans="1:3" s="9" customFormat="1" x14ac:dyDescent="0.25">
      <c r="A188" s="11">
        <v>915</v>
      </c>
      <c r="B188" s="37">
        <f t="shared" si="5"/>
        <v>10.004555097578024</v>
      </c>
      <c r="C188" s="9">
        <f t="shared" si="4"/>
        <v>27.102570362445267</v>
      </c>
    </row>
    <row r="189" spans="1:3" s="9" customFormat="1" x14ac:dyDescent="0.25">
      <c r="A189" s="11">
        <v>920</v>
      </c>
      <c r="B189" s="37">
        <f t="shared" si="5"/>
        <v>9.9682828934529173</v>
      </c>
      <c r="C189" s="9">
        <f t="shared" si="4"/>
        <v>25.269718774944756</v>
      </c>
    </row>
    <row r="190" spans="1:3" s="9" customFormat="1" x14ac:dyDescent="0.25">
      <c r="A190" s="11">
        <v>925</v>
      </c>
      <c r="B190" s="37">
        <f t="shared" si="5"/>
        <v>9.9323653032590986</v>
      </c>
      <c r="C190" s="9">
        <f t="shared" si="4"/>
        <v>23.434734076365341</v>
      </c>
    </row>
    <row r="191" spans="1:3" s="9" customFormat="1" x14ac:dyDescent="0.25">
      <c r="A191" s="11">
        <v>930</v>
      </c>
      <c r="B191" s="37">
        <f t="shared" si="5"/>
        <v>9.8967970021643126</v>
      </c>
      <c r="C191" s="9">
        <f t="shared" si="4"/>
        <v>21.597638573069439</v>
      </c>
    </row>
    <row r="192" spans="1:3" s="9" customFormat="1" x14ac:dyDescent="0.25">
      <c r="A192" s="11">
        <v>935</v>
      </c>
      <c r="B192" s="37">
        <f t="shared" si="5"/>
        <v>9.8615727730001019</v>
      </c>
      <c r="C192" s="9">
        <f t="shared" si="4"/>
        <v>19.758454218765301</v>
      </c>
    </row>
    <row r="193" spans="1:3" s="9" customFormat="1" x14ac:dyDescent="0.25">
      <c r="A193" s="11">
        <v>940</v>
      </c>
      <c r="B193" s="37">
        <f t="shared" si="5"/>
        <v>9.8266875035294774</v>
      </c>
      <c r="C193" s="9">
        <f t="shared" si="4"/>
        <v>17.917202621943201</v>
      </c>
    </row>
    <row r="194" spans="1:3" s="9" customFormat="1" x14ac:dyDescent="0.25">
      <c r="A194" s="11">
        <v>945</v>
      </c>
      <c r="B194" s="37">
        <f t="shared" si="5"/>
        <v>9.7921361837978544</v>
      </c>
      <c r="C194" s="9">
        <f t="shared" si="4"/>
        <v>16.073905053112323</v>
      </c>
    </row>
    <row r="195" spans="1:3" s="9" customFormat="1" x14ac:dyDescent="0.25">
      <c r="A195" s="11">
        <v>950</v>
      </c>
      <c r="B195" s="37">
        <f t="shared" si="5"/>
        <v>9.7579139035644697</v>
      </c>
      <c r="C195" s="9">
        <f t="shared" si="4"/>
        <v>14.228582451857587</v>
      </c>
    </row>
    <row r="196" spans="1:3" s="9" customFormat="1" x14ac:dyDescent="0.25">
      <c r="A196" s="11">
        <v>955</v>
      </c>
      <c r="B196" s="37">
        <f t="shared" si="5"/>
        <v>9.7240158498111846</v>
      </c>
      <c r="C196" s="9">
        <f t="shared" si="4"/>
        <v>12.381255433705013</v>
      </c>
    </row>
    <row r="197" spans="1:3" s="9" customFormat="1" x14ac:dyDescent="0.25">
      <c r="A197" s="11">
        <v>960</v>
      </c>
      <c r="B197" s="37">
        <f t="shared" si="5"/>
        <v>9.6904373043261209</v>
      </c>
      <c r="C197" s="9">
        <f t="shared" si="4"/>
        <v>10.531944296812611</v>
      </c>
    </row>
    <row r="198" spans="1:3" s="9" customFormat="1" x14ac:dyDescent="0.25">
      <c r="A198" s="11">
        <v>965</v>
      </c>
      <c r="B198" s="37">
        <f t="shared" si="5"/>
        <v>9.6571736413594387</v>
      </c>
      <c r="C198" s="9">
        <f t="shared" si="4"/>
        <v>8.6806690284887775</v>
      </c>
    </row>
    <row r="199" spans="1:3" s="9" customFormat="1" x14ac:dyDescent="0.25">
      <c r="A199" s="11">
        <v>970</v>
      </c>
      <c r="B199" s="37">
        <f t="shared" si="5"/>
        <v>9.6242203253487695</v>
      </c>
      <c r="C199" s="9">
        <f t="shared" si="4"/>
        <v>6.827449311544207</v>
      </c>
    </row>
    <row r="200" spans="1:3" s="9" customFormat="1" x14ac:dyDescent="0.25">
      <c r="A200" s="11">
        <v>975</v>
      </c>
      <c r="B200" s="37">
        <f t="shared" si="5"/>
        <v>9.5915729087118784</v>
      </c>
      <c r="C200" s="9">
        <f t="shared" ref="C200:C263" si="6">0.06*(B200*A200-$A$2*A200-$A$2*$B$2+$A$2^2*$B$2/B200)</f>
        <v>4.9723045304797262</v>
      </c>
    </row>
    <row r="201" spans="1:3" s="9" customFormat="1" x14ac:dyDescent="0.25">
      <c r="A201" s="11">
        <v>980</v>
      </c>
      <c r="B201" s="37">
        <f t="shared" ref="B201:B264" si="7">$C$2*(190*$D$2^(1/3)*(LN($A201)/$A201^0.98)+2)</f>
        <v>9.5592270297042425</v>
      </c>
      <c r="C201" s="9">
        <f t="shared" si="6"/>
        <v>3.1152537775204951</v>
      </c>
    </row>
    <row r="202" spans="1:3" s="9" customFormat="1" x14ac:dyDescent="0.25">
      <c r="A202" s="11">
        <v>985</v>
      </c>
      <c r="B202" s="37">
        <f t="shared" si="7"/>
        <v>9.5271784103393138</v>
      </c>
      <c r="C202" s="9">
        <f t="shared" si="6"/>
        <v>1.2563158584946807</v>
      </c>
    </row>
    <row r="203" spans="1:3" s="9" customFormat="1" x14ac:dyDescent="0.25">
      <c r="A203" s="11">
        <v>990</v>
      </c>
      <c r="B203" s="37">
        <f t="shared" si="7"/>
        <v>9.4954228543693464</v>
      </c>
      <c r="C203" s="9">
        <f t="shared" si="6"/>
        <v>-0.60449070143232342</v>
      </c>
    </row>
    <row r="204" spans="1:3" s="9" customFormat="1" x14ac:dyDescent="0.25">
      <c r="A204" s="11">
        <v>995</v>
      </c>
      <c r="B204" s="37">
        <f t="shared" si="7"/>
        <v>9.4639562453246917</v>
      </c>
      <c r="C204" s="9">
        <f t="shared" si="6"/>
        <v>-2.4671476521700804</v>
      </c>
    </row>
    <row r="205" spans="1:3" s="9" customFormat="1" x14ac:dyDescent="0.25">
      <c r="A205" s="11">
        <v>1000</v>
      </c>
      <c r="B205" s="37">
        <f t="shared" si="7"/>
        <v>9.4327745446096607</v>
      </c>
      <c r="C205" s="9">
        <f t="shared" si="6"/>
        <v>-4.3316370132496953</v>
      </c>
    </row>
    <row r="206" spans="1:3" s="9" customFormat="1" x14ac:dyDescent="0.25">
      <c r="A206" s="11">
        <v>1005</v>
      </c>
      <c r="B206" s="37">
        <f t="shared" si="7"/>
        <v>9.4018737896529245</v>
      </c>
      <c r="C206" s="9">
        <f t="shared" si="6"/>
        <v>-6.197941068511283</v>
      </c>
    </row>
    <row r="207" spans="1:3" s="9" customFormat="1" x14ac:dyDescent="0.25">
      <c r="A207" s="11">
        <v>1010</v>
      </c>
      <c r="B207" s="37">
        <f t="shared" si="7"/>
        <v>9.3712500921108024</v>
      </c>
      <c r="C207" s="9">
        <f t="shared" si="6"/>
        <v>-8.0660423609152421</v>
      </c>
    </row>
    <row r="208" spans="1:3" s="9" customFormat="1" x14ac:dyDescent="0.25">
      <c r="A208" s="11">
        <v>1015</v>
      </c>
      <c r="B208" s="37">
        <f t="shared" si="7"/>
        <v>9.3408996361214918</v>
      </c>
      <c r="C208" s="9">
        <f t="shared" si="6"/>
        <v>-9.935923687486401</v>
      </c>
    </row>
    <row r="209" spans="1:3" s="9" customFormat="1" x14ac:dyDescent="0.25">
      <c r="A209" s="11">
        <v>1020</v>
      </c>
      <c r="B209" s="37">
        <f t="shared" si="7"/>
        <v>9.310818676608708</v>
      </c>
      <c r="C209" s="9">
        <f t="shared" si="6"/>
        <v>-11.807568094377455</v>
      </c>
    </row>
    <row r="210" spans="1:3" s="9" customFormat="1" x14ac:dyDescent="0.25">
      <c r="A210" s="11">
        <v>1025</v>
      </c>
      <c r="B210" s="37">
        <f t="shared" si="7"/>
        <v>9.2810035376329836</v>
      </c>
      <c r="C210" s="9">
        <f t="shared" si="6"/>
        <v>-13.680958872055324</v>
      </c>
    </row>
    <row r="211" spans="1:3" s="9" customFormat="1" x14ac:dyDescent="0.25">
      <c r="A211" s="11">
        <v>1030</v>
      </c>
      <c r="B211" s="37">
        <f t="shared" si="7"/>
        <v>9.2514506107891847</v>
      </c>
      <c r="C211" s="9">
        <f t="shared" si="6"/>
        <v>-15.556079550598918</v>
      </c>
    </row>
    <row r="212" spans="1:3" s="9" customFormat="1" x14ac:dyDescent="0.25">
      <c r="A212" s="11">
        <v>1035</v>
      </c>
      <c r="B212" s="37">
        <f t="shared" si="7"/>
        <v>9.2221563536486126</v>
      </c>
      <c r="C212" s="9">
        <f t="shared" si="6"/>
        <v>-17.432913895114005</v>
      </c>
    </row>
    <row r="213" spans="1:3" s="9" customFormat="1" x14ac:dyDescent="0.25">
      <c r="A213" s="11">
        <v>1040</v>
      </c>
      <c r="B213" s="37">
        <f t="shared" si="7"/>
        <v>9.1931172882442844</v>
      </c>
      <c r="C213" s="9">
        <f t="shared" si="6"/>
        <v>-19.311445901258203</v>
      </c>
    </row>
    <row r="214" spans="1:3" s="9" customFormat="1" x14ac:dyDescent="0.25">
      <c r="A214" s="11">
        <v>1045</v>
      </c>
      <c r="B214" s="37">
        <f t="shared" si="7"/>
        <v>9.1643299995981238</v>
      </c>
      <c r="C214" s="9">
        <f t="shared" si="6"/>
        <v>-21.191659790865181</v>
      </c>
    </row>
    <row r="215" spans="1:3" s="9" customFormat="1" x14ac:dyDescent="0.25">
      <c r="A215" s="11">
        <v>1050</v>
      </c>
      <c r="B215" s="37">
        <f t="shared" si="7"/>
        <v>9.135791134288425</v>
      </c>
      <c r="C215" s="9">
        <f t="shared" si="6"/>
        <v>-23.073540007683377</v>
      </c>
    </row>
    <row r="216" spans="1:3" s="9" customFormat="1" x14ac:dyDescent="0.25">
      <c r="A216" s="11">
        <v>1055</v>
      </c>
      <c r="B216" s="37">
        <f t="shared" si="7"/>
        <v>9.1074973990566317</v>
      </c>
      <c r="C216" s="9">
        <f t="shared" si="6"/>
        <v>-24.957071213204799</v>
      </c>
    </row>
    <row r="217" spans="1:3" s="9" customFormat="1" x14ac:dyDescent="0.25">
      <c r="A217" s="11">
        <v>1060</v>
      </c>
      <c r="B217" s="37">
        <f t="shared" si="7"/>
        <v>9.0794455594519405</v>
      </c>
      <c r="C217" s="9">
        <f t="shared" si="6"/>
        <v>-26.842238282597382</v>
      </c>
    </row>
    <row r="218" spans="1:3" s="9" customFormat="1" x14ac:dyDescent="0.25">
      <c r="A218" s="11">
        <v>1065</v>
      </c>
      <c r="B218" s="37">
        <f t="shared" si="7"/>
        <v>9.0516324385126019</v>
      </c>
      <c r="C218" s="9">
        <f t="shared" si="6"/>
        <v>-28.729026300730936</v>
      </c>
    </row>
    <row r="219" spans="1:3" s="9" customFormat="1" x14ac:dyDescent="0.25">
      <c r="A219" s="11">
        <v>1070</v>
      </c>
      <c r="B219" s="37">
        <f t="shared" si="7"/>
        <v>9.0240549154827967</v>
      </c>
      <c r="C219" s="9">
        <f t="shared" si="6"/>
        <v>-30.617420558295514</v>
      </c>
    </row>
    <row r="220" spans="1:3" s="9" customFormat="1" x14ac:dyDescent="0.25">
      <c r="A220" s="11">
        <v>1075</v>
      </c>
      <c r="B220" s="37">
        <f t="shared" si="7"/>
        <v>8.9967099245639446</v>
      </c>
      <c r="C220" s="9">
        <f t="shared" si="6"/>
        <v>-32.507406548007346</v>
      </c>
    </row>
    <row r="221" spans="1:3" s="9" customFormat="1" x14ac:dyDescent="0.25">
      <c r="A221" s="11">
        <v>1080</v>
      </c>
      <c r="B221" s="37">
        <f t="shared" si="7"/>
        <v>8.9695944536992993</v>
      </c>
      <c r="C221" s="9">
        <f t="shared" si="6"/>
        <v>-34.398969960906108</v>
      </c>
    </row>
    <row r="222" spans="1:3" s="9" customFormat="1" x14ac:dyDescent="0.25">
      <c r="A222" s="11">
        <v>1085</v>
      </c>
      <c r="B222" s="37">
        <f t="shared" si="7"/>
        <v>8.9427055433909519</v>
      </c>
      <c r="C222" s="9">
        <f t="shared" si="6"/>
        <v>-36.29209668273127</v>
      </c>
    </row>
    <row r="223" spans="1:3" s="9" customFormat="1" x14ac:dyDescent="0.25">
      <c r="A223" s="11">
        <v>1090</v>
      </c>
      <c r="B223" s="37">
        <f t="shared" si="7"/>
        <v>8.9160402855480108</v>
      </c>
      <c r="C223" s="9">
        <f t="shared" si="6"/>
        <v>-38.186772790388922</v>
      </c>
    </row>
    <row r="224" spans="1:3" s="9" customFormat="1" x14ac:dyDescent="0.25">
      <c r="A224" s="11">
        <v>1095</v>
      </c>
      <c r="B224" s="37">
        <f t="shared" si="7"/>
        <v>8.8895958223652531</v>
      </c>
      <c r="C224" s="9">
        <f t="shared" si="6"/>
        <v>-40.082984548490046</v>
      </c>
    </row>
    <row r="225" spans="1:3" s="9" customFormat="1" x14ac:dyDescent="0.25">
      <c r="A225" s="11">
        <v>1100</v>
      </c>
      <c r="B225" s="37">
        <f t="shared" si="7"/>
        <v>8.8633693452311171</v>
      </c>
      <c r="C225" s="9">
        <f t="shared" si="6"/>
        <v>-41.980718405972013</v>
      </c>
    </row>
    <row r="226" spans="1:3" s="9" customFormat="1" x14ac:dyDescent="0.25">
      <c r="A226" s="11">
        <v>1105</v>
      </c>
      <c r="B226" s="37">
        <f t="shared" si="7"/>
        <v>8.8373580936641627</v>
      </c>
      <c r="C226" s="9">
        <f t="shared" si="6"/>
        <v>-43.879960992797756</v>
      </c>
    </row>
    <row r="227" spans="1:3" s="9" customFormat="1" x14ac:dyDescent="0.25">
      <c r="A227" s="11">
        <v>1110</v>
      </c>
      <c r="B227" s="37">
        <f t="shared" si="7"/>
        <v>8.811559354277291</v>
      </c>
      <c r="C227" s="9">
        <f t="shared" si="6"/>
        <v>-45.78069911672106</v>
      </c>
    </row>
    <row r="228" spans="1:3" s="9" customFormat="1" x14ac:dyDescent="0.25">
      <c r="A228" s="11">
        <v>1115</v>
      </c>
      <c r="B228" s="37">
        <f t="shared" si="7"/>
        <v>8.785970459768631</v>
      </c>
      <c r="C228" s="9">
        <f t="shared" si="6"/>
        <v>-47.682919760133274</v>
      </c>
    </row>
    <row r="229" spans="1:3" s="9" customFormat="1" x14ac:dyDescent="0.25">
      <c r="A229" s="11">
        <v>1120</v>
      </c>
      <c r="B229" s="37">
        <f t="shared" si="7"/>
        <v>8.7605887879385218</v>
      </c>
      <c r="C229" s="9">
        <f t="shared" si="6"/>
        <v>-49.586610076973074</v>
      </c>
    </row>
    <row r="230" spans="1:3" s="9" customFormat="1" x14ac:dyDescent="0.25">
      <c r="A230" s="11">
        <v>1125</v>
      </c>
      <c r="B230" s="37">
        <f t="shared" si="7"/>
        <v>8.7354117607316226</v>
      </c>
      <c r="C230" s="9">
        <f t="shared" si="6"/>
        <v>-51.491757389708816</v>
      </c>
    </row>
    <row r="231" spans="1:3" s="9" customFormat="1" x14ac:dyDescent="0.25">
      <c r="A231" s="11">
        <v>1130</v>
      </c>
      <c r="B231" s="37">
        <f t="shared" si="7"/>
        <v>8.7104368433035742</v>
      </c>
      <c r="C231" s="9">
        <f t="shared" si="6"/>
        <v>-53.398349186382461</v>
      </c>
    </row>
    <row r="232" spans="1:3" s="9" customFormat="1" x14ac:dyDescent="0.25">
      <c r="A232" s="11">
        <v>1135</v>
      </c>
      <c r="B232" s="37">
        <f t="shared" si="7"/>
        <v>8.6856615431112747</v>
      </c>
      <c r="C232" s="9">
        <f t="shared" si="6"/>
        <v>-55.306373117724476</v>
      </c>
    </row>
    <row r="233" spans="1:3" s="9" customFormat="1" x14ac:dyDescent="0.25">
      <c r="A233" s="11">
        <v>1140</v>
      </c>
      <c r="B233" s="37">
        <f t="shared" si="7"/>
        <v>8.6610834090262951</v>
      </c>
      <c r="C233" s="9">
        <f t="shared" si="6"/>
        <v>-57.215816994324491</v>
      </c>
    </row>
    <row r="234" spans="1:3" s="9" customFormat="1" x14ac:dyDescent="0.25">
      <c r="A234" s="11">
        <v>1145</v>
      </c>
      <c r="B234" s="37">
        <f t="shared" si="7"/>
        <v>8.6367000304705464</v>
      </c>
      <c r="C234" s="9">
        <f t="shared" si="6"/>
        <v>-59.126668783869441</v>
      </c>
    </row>
    <row r="235" spans="1:3" s="9" customFormat="1" x14ac:dyDescent="0.25">
      <c r="A235" s="11">
        <v>1150</v>
      </c>
      <c r="B235" s="37">
        <f t="shared" si="7"/>
        <v>8.6125090365736696</v>
      </c>
      <c r="C235" s="9">
        <f t="shared" si="6"/>
        <v>-61.038916608438704</v>
      </c>
    </row>
    <row r="236" spans="1:3" s="9" customFormat="1" x14ac:dyDescent="0.25">
      <c r="A236" s="11">
        <v>1155</v>
      </c>
      <c r="B236" s="37">
        <f t="shared" si="7"/>
        <v>8.5885080953515018</v>
      </c>
      <c r="C236" s="9">
        <f t="shared" si="6"/>
        <v>-62.952548741855658</v>
      </c>
    </row>
    <row r="237" spans="1:3" s="9" customFormat="1" x14ac:dyDescent="0.25">
      <c r="A237" s="11">
        <v>1160</v>
      </c>
      <c r="B237" s="37">
        <f t="shared" si="7"/>
        <v>8.5646949129049261</v>
      </c>
      <c r="C237" s="9">
        <f t="shared" si="6"/>
        <v>-64.867553607099836</v>
      </c>
    </row>
    <row r="238" spans="1:3" s="9" customFormat="1" x14ac:dyDescent="0.25">
      <c r="A238" s="11">
        <v>1165</v>
      </c>
      <c r="B238" s="37">
        <f t="shared" si="7"/>
        <v>8.5410672326386319</v>
      </c>
      <c r="C238" s="9">
        <f t="shared" si="6"/>
        <v>-66.783919773770151</v>
      </c>
    </row>
    <row r="239" spans="1:3" s="9" customFormat="1" x14ac:dyDescent="0.25">
      <c r="A239" s="11">
        <v>1170</v>
      </c>
      <c r="B239" s="37">
        <f t="shared" si="7"/>
        <v>8.5176228344990648</v>
      </c>
      <c r="C239" s="9">
        <f t="shared" si="6"/>
        <v>-68.701635955606079</v>
      </c>
    </row>
    <row r="240" spans="1:3" s="9" customFormat="1" x14ac:dyDescent="0.25">
      <c r="A240" s="11">
        <v>1175</v>
      </c>
      <c r="B240" s="37">
        <f t="shared" si="7"/>
        <v>8.4943595342311831</v>
      </c>
      <c r="C240" s="9">
        <f t="shared" si="6"/>
        <v>-70.620691008057079</v>
      </c>
    </row>
    <row r="241" spans="1:3" s="9" customFormat="1" x14ac:dyDescent="0.25">
      <c r="A241" s="11">
        <v>1180</v>
      </c>
      <c r="B241" s="37">
        <f t="shared" si="7"/>
        <v>8.4712751826533221</v>
      </c>
      <c r="C241" s="9">
        <f t="shared" si="6"/>
        <v>-72.541073925905991</v>
      </c>
    </row>
    <row r="242" spans="1:3" s="9" customFormat="1" x14ac:dyDescent="0.25">
      <c r="A242" s="11">
        <v>1185</v>
      </c>
      <c r="B242" s="37">
        <f t="shared" si="7"/>
        <v>8.448367664949739</v>
      </c>
      <c r="C242" s="9">
        <f t="shared" si="6"/>
        <v>-74.462773840942717</v>
      </c>
    </row>
    <row r="243" spans="1:3" s="9" customFormat="1" x14ac:dyDescent="0.25">
      <c r="A243" s="11">
        <v>1190</v>
      </c>
      <c r="B243" s="37">
        <f t="shared" si="7"/>
        <v>8.4256348999803556</v>
      </c>
      <c r="C243" s="9">
        <f t="shared" si="6"/>
        <v>-76.385780019681917</v>
      </c>
    </row>
    <row r="244" spans="1:3" s="9" customFormat="1" x14ac:dyDescent="0.25">
      <c r="A244" s="11">
        <v>1195</v>
      </c>
      <c r="B244" s="37">
        <f t="shared" si="7"/>
        <v>8.403074839607104</v>
      </c>
      <c r="C244" s="9">
        <f t="shared" si="6"/>
        <v>-78.310081861135004</v>
      </c>
    </row>
    <row r="245" spans="1:3" s="9" customFormat="1" x14ac:dyDescent="0.25">
      <c r="A245" s="11">
        <v>1200</v>
      </c>
      <c r="B245" s="37">
        <f t="shared" si="7"/>
        <v>8.3806854680365461</v>
      </c>
      <c r="C245" s="9">
        <f t="shared" si="6"/>
        <v>-80.235668894621284</v>
      </c>
    </row>
    <row r="246" spans="1:3" s="9" customFormat="1" x14ac:dyDescent="0.25">
      <c r="A246" s="11">
        <v>1205</v>
      </c>
      <c r="B246" s="37">
        <f t="shared" si="7"/>
        <v>8.3584648011781919</v>
      </c>
      <c r="C246" s="9">
        <f t="shared" si="6"/>
        <v>-82.162530777629016</v>
      </c>
    </row>
    <row r="247" spans="1:3" s="9" customFormat="1" x14ac:dyDescent="0.25">
      <c r="A247" s="11">
        <v>1210</v>
      </c>
      <c r="B247" s="37">
        <f t="shared" si="7"/>
        <v>8.3364108860181325</v>
      </c>
      <c r="C247" s="9">
        <f t="shared" si="6"/>
        <v>-84.090657293719318</v>
      </c>
    </row>
    <row r="248" spans="1:3" s="9" customFormat="1" x14ac:dyDescent="0.25">
      <c r="A248" s="11">
        <v>1215</v>
      </c>
      <c r="B248" s="37">
        <f t="shared" si="7"/>
        <v>8.3145218000075776</v>
      </c>
      <c r="C248" s="9">
        <f t="shared" si="6"/>
        <v>-86.020038350471481</v>
      </c>
    </row>
    <row r="249" spans="1:3" s="9" customFormat="1" x14ac:dyDescent="0.25">
      <c r="A249" s="11">
        <v>1220</v>
      </c>
      <c r="B249" s="37">
        <f t="shared" si="7"/>
        <v>8.2927956504658518</v>
      </c>
      <c r="C249" s="9">
        <f t="shared" si="6"/>
        <v>-87.950663977470569</v>
      </c>
    </row>
    <row r="250" spans="1:3" s="9" customFormat="1" x14ac:dyDescent="0.25">
      <c r="A250" s="11">
        <v>1225</v>
      </c>
      <c r="B250" s="37">
        <f t="shared" si="7"/>
        <v>8.2712305739974532</v>
      </c>
      <c r="C250" s="9">
        <f t="shared" si="6"/>
        <v>-89.882524324336259</v>
      </c>
    </row>
    <row r="251" spans="1:3" s="9" customFormat="1" x14ac:dyDescent="0.25">
      <c r="A251" s="11">
        <v>1230</v>
      </c>
      <c r="B251" s="37">
        <f t="shared" si="7"/>
        <v>8.2498247359227737</v>
      </c>
      <c r="C251" s="9">
        <f t="shared" si="6"/>
        <v>-91.815609658793505</v>
      </c>
    </row>
    <row r="252" spans="1:3" s="9" customFormat="1" x14ac:dyDescent="0.25">
      <c r="A252" s="11">
        <v>1235</v>
      </c>
      <c r="B252" s="37">
        <f t="shared" si="7"/>
        <v>8.2285763297221948</v>
      </c>
      <c r="C252" s="9">
        <f t="shared" si="6"/>
        <v>-93.749910364776184</v>
      </c>
    </row>
    <row r="253" spans="1:3" s="9" customFormat="1" x14ac:dyDescent="0.25">
      <c r="A253" s="11">
        <v>1240</v>
      </c>
      <c r="B253" s="37">
        <f t="shared" si="7"/>
        <v>8.2074835764930398</v>
      </c>
      <c r="C253" s="9">
        <f t="shared" si="6"/>
        <v>-95.68541694057599</v>
      </c>
    </row>
    <row r="254" spans="1:3" s="9" customFormat="1" x14ac:dyDescent="0.25">
      <c r="A254" s="11">
        <v>1245</v>
      </c>
      <c r="B254" s="37">
        <f t="shared" si="7"/>
        <v>8.1865447244192033</v>
      </c>
      <c r="C254" s="9">
        <f t="shared" si="6"/>
        <v>-97.622119997021244</v>
      </c>
    </row>
    <row r="255" spans="1:3" s="9" customFormat="1" x14ac:dyDescent="0.25">
      <c r="A255" s="11">
        <v>1250</v>
      </c>
      <c r="B255" s="37">
        <f t="shared" si="7"/>
        <v>8.1657580482529433</v>
      </c>
      <c r="C255" s="9">
        <f t="shared" si="6"/>
        <v>-99.560010255698685</v>
      </c>
    </row>
    <row r="256" spans="1:3" s="9" customFormat="1" x14ac:dyDescent="0.25">
      <c r="A256" s="11">
        <v>1255</v>
      </c>
      <c r="B256" s="37">
        <f t="shared" si="7"/>
        <v>8.1451218488086869</v>
      </c>
      <c r="C256" s="9">
        <f t="shared" si="6"/>
        <v>-101.49907854720408</v>
      </c>
    </row>
    <row r="257" spans="1:3" s="9" customFormat="1" x14ac:dyDescent="0.25">
      <c r="A257" s="11">
        <v>1260</v>
      </c>
      <c r="B257" s="37">
        <f t="shared" si="7"/>
        <v>8.12463445246836</v>
      </c>
      <c r="C257" s="9">
        <f t="shared" si="6"/>
        <v>-103.43931580943209</v>
      </c>
    </row>
    <row r="258" spans="1:3" s="9" customFormat="1" x14ac:dyDescent="0.25">
      <c r="A258" s="11">
        <v>1265</v>
      </c>
      <c r="B258" s="37">
        <f t="shared" si="7"/>
        <v>8.1042942106980718</v>
      </c>
      <c r="C258" s="9">
        <f t="shared" si="6"/>
        <v>-105.38071308589606</v>
      </c>
    </row>
    <row r="259" spans="1:3" s="9" customFormat="1" x14ac:dyDescent="0.25">
      <c r="A259" s="11">
        <v>1270</v>
      </c>
      <c r="B259" s="37">
        <f t="shared" si="7"/>
        <v>8.0840994995757285</v>
      </c>
      <c r="C259" s="9">
        <f t="shared" si="6"/>
        <v>-107.32326152408378</v>
      </c>
    </row>
    <row r="260" spans="1:3" s="9" customFormat="1" x14ac:dyDescent="0.25">
      <c r="A260" s="11">
        <v>1275</v>
      </c>
      <c r="B260" s="37">
        <f t="shared" si="7"/>
        <v>8.0640487193293779</v>
      </c>
      <c r="C260" s="9">
        <f t="shared" si="6"/>
        <v>-109.26695237384421</v>
      </c>
    </row>
    <row r="261" spans="1:3" s="9" customFormat="1" x14ac:dyDescent="0.25">
      <c r="A261" s="11">
        <v>1280</v>
      </c>
      <c r="B261" s="37">
        <f t="shared" si="7"/>
        <v>8.044140293885981</v>
      </c>
      <c r="C261" s="9">
        <f t="shared" si="6"/>
        <v>-111.21177698580351</v>
      </c>
    </row>
    <row r="262" spans="1:3" s="9" customFormat="1" x14ac:dyDescent="0.25">
      <c r="A262" s="11">
        <v>1285</v>
      </c>
      <c r="B262" s="37">
        <f t="shared" si="7"/>
        <v>8.0243726704303029</v>
      </c>
      <c r="C262" s="9">
        <f t="shared" si="6"/>
        <v>-113.15772680981401</v>
      </c>
    </row>
    <row r="263" spans="1:3" s="9" customFormat="1" x14ac:dyDescent="0.25">
      <c r="A263" s="11">
        <v>1290</v>
      </c>
      <c r="B263" s="37">
        <f t="shared" si="7"/>
        <v>8.0047443189736889</v>
      </c>
      <c r="C263" s="9">
        <f t="shared" si="6"/>
        <v>-115.10479339343178</v>
      </c>
    </row>
    <row r="264" spans="1:3" s="9" customFormat="1" x14ac:dyDescent="0.25">
      <c r="A264" s="11">
        <v>1295</v>
      </c>
      <c r="B264" s="37">
        <f t="shared" si="7"/>
        <v>7.9852537319324259</v>
      </c>
      <c r="C264" s="9">
        <f t="shared" ref="C264:C293" si="8">0.06*(B264*A264-$A$2*A264-$A$2*$B$2+$A$2^2*$B$2/B264)</f>
        <v>-117.05296838042635</v>
      </c>
    </row>
    <row r="265" spans="1:3" s="9" customFormat="1" x14ac:dyDescent="0.25">
      <c r="A265" s="11">
        <v>1300</v>
      </c>
      <c r="B265" s="37">
        <f t="shared" ref="B265:B293" si="9">$C$2*(190*$D$2^(1/3)*(LN($A265)/$A265^0.98)+2)</f>
        <v>7.9658994237155296</v>
      </c>
      <c r="C265" s="9">
        <f t="shared" si="8"/>
        <v>-119.00224350931332</v>
      </c>
    </row>
    <row r="266" spans="1:3" s="9" customFormat="1" x14ac:dyDescent="0.25">
      <c r="A266" s="11">
        <v>1305</v>
      </c>
      <c r="B266" s="37">
        <f t="shared" si="9"/>
        <v>7.9466799303216273</v>
      </c>
      <c r="C266" s="9">
        <f t="shared" si="8"/>
        <v>-120.95261061191812</v>
      </c>
    </row>
    <row r="267" spans="1:3" s="9" customFormat="1" x14ac:dyDescent="0.25">
      <c r="A267" s="11">
        <v>1310</v>
      </c>
      <c r="B267" s="37">
        <f t="shared" si="9"/>
        <v>7.9275938089446996</v>
      </c>
      <c r="C267" s="9">
        <f t="shared" si="8"/>
        <v>-122.904061611969</v>
      </c>
    </row>
    <row r="268" spans="1:3" s="9" customFormat="1" x14ac:dyDescent="0.25">
      <c r="A268" s="11">
        <v>1315</v>
      </c>
      <c r="B268" s="37">
        <f t="shared" si="9"/>
        <v>7.9086396375885082</v>
      </c>
      <c r="C268" s="9">
        <f t="shared" si="8"/>
        <v>-124.8565885237136</v>
      </c>
    </row>
    <row r="269" spans="1:3" s="9" customFormat="1" x14ac:dyDescent="0.25">
      <c r="A269" s="11">
        <v>1320</v>
      </c>
      <c r="B269" s="37">
        <f t="shared" si="9"/>
        <v>7.8898160146894858</v>
      </c>
      <c r="C269" s="9">
        <f t="shared" si="8"/>
        <v>-126.81018345056049</v>
      </c>
    </row>
    <row r="270" spans="1:3" s="9" customFormat="1" x14ac:dyDescent="0.25">
      <c r="A270" s="11">
        <v>1325</v>
      </c>
      <c r="B270" s="37">
        <f t="shared" si="9"/>
        <v>7.8711215587477907</v>
      </c>
      <c r="C270" s="9">
        <f t="shared" si="8"/>
        <v>-128.76483858375039</v>
      </c>
    </row>
    <row r="271" spans="1:3" s="9" customFormat="1" x14ac:dyDescent="0.25">
      <c r="A271" s="11">
        <v>1330</v>
      </c>
      <c r="B271" s="37">
        <f t="shared" si="9"/>
        <v>7.852554907966419</v>
      </c>
      <c r="C271" s="9">
        <f t="shared" si="8"/>
        <v>-130.72054620104853</v>
      </c>
    </row>
    <row r="272" spans="1:3" s="9" customFormat="1" x14ac:dyDescent="0.25">
      <c r="A272" s="11">
        <v>1335</v>
      </c>
      <c r="B272" s="37">
        <f t="shared" si="9"/>
        <v>7.8341147198981078</v>
      </c>
      <c r="C272" s="9">
        <f t="shared" si="8"/>
        <v>-132.67729866546262</v>
      </c>
    </row>
    <row r="273" spans="1:3" s="9" customFormat="1" x14ac:dyDescent="0.25">
      <c r="A273" s="11">
        <v>1340</v>
      </c>
      <c r="B273" s="37">
        <f t="shared" si="9"/>
        <v>7.8157996710998567</v>
      </c>
      <c r="C273" s="9">
        <f t="shared" si="8"/>
        <v>-134.63508842398409</v>
      </c>
    </row>
    <row r="274" spans="1:3" s="9" customFormat="1" x14ac:dyDescent="0.25">
      <c r="A274" s="11">
        <v>1345</v>
      </c>
      <c r="B274" s="37">
        <f t="shared" si="9"/>
        <v>7.7976084567948467</v>
      </c>
      <c r="C274" s="9">
        <f t="shared" si="8"/>
        <v>-136.59390800635421</v>
      </c>
    </row>
    <row r="275" spans="1:3" s="9" customFormat="1" x14ac:dyDescent="0.25">
      <c r="A275" s="11">
        <v>1350</v>
      </c>
      <c r="B275" s="37">
        <f t="shared" si="9"/>
        <v>7.7795397905416257</v>
      </c>
      <c r="C275" s="9">
        <f t="shared" si="8"/>
        <v>-138.55375002385145</v>
      </c>
    </row>
    <row r="276" spans="1:3" s="9" customFormat="1" x14ac:dyDescent="0.25">
      <c r="A276" s="11">
        <v>1355</v>
      </c>
      <c r="B276" s="37">
        <f t="shared" si="9"/>
        <v>7.7615924039103552</v>
      </c>
      <c r="C276" s="9">
        <f t="shared" si="8"/>
        <v>-140.51460716809837</v>
      </c>
    </row>
    <row r="277" spans="1:3" s="9" customFormat="1" x14ac:dyDescent="0.25">
      <c r="A277" s="11">
        <v>1360</v>
      </c>
      <c r="B277" s="37">
        <f t="shared" si="9"/>
        <v>7.7437650461658682</v>
      </c>
      <c r="C277" s="9">
        <f t="shared" si="8"/>
        <v>-142.47647220989745</v>
      </c>
    </row>
    <row r="278" spans="1:3" s="9" customFormat="1" x14ac:dyDescent="0.25">
      <c r="A278" s="11">
        <v>1365</v>
      </c>
      <c r="B278" s="37">
        <f t="shared" si="9"/>
        <v>7.726056483957497</v>
      </c>
      <c r="C278" s="9">
        <f t="shared" si="8"/>
        <v>-144.43933799808161</v>
      </c>
    </row>
    <row r="279" spans="1:3" s="9" customFormat="1" x14ac:dyDescent="0.25">
      <c r="A279" s="11">
        <v>1370</v>
      </c>
      <c r="B279" s="37">
        <f t="shared" si="9"/>
        <v>7.7084655010154561</v>
      </c>
      <c r="C279" s="9">
        <f t="shared" si="8"/>
        <v>-146.4031974583861</v>
      </c>
    </row>
    <row r="280" spans="1:3" s="9" customFormat="1" x14ac:dyDescent="0.25">
      <c r="A280" s="11">
        <v>1375</v>
      </c>
      <c r="B280" s="37">
        <f t="shared" si="9"/>
        <v>7.6909908978535269</v>
      </c>
      <c r="C280" s="9">
        <f t="shared" si="8"/>
        <v>-148.36804359234532</v>
      </c>
    </row>
    <row r="281" spans="1:3" s="9" customFormat="1" x14ac:dyDescent="0.25">
      <c r="A281" s="11">
        <v>1380</v>
      </c>
      <c r="B281" s="37">
        <f t="shared" si="9"/>
        <v>7.6736314914780266</v>
      </c>
      <c r="C281" s="9">
        <f t="shared" si="8"/>
        <v>-150.33386947620562</v>
      </c>
    </row>
    <row r="282" spans="1:3" s="9" customFormat="1" x14ac:dyDescent="0.25">
      <c r="A282" s="11">
        <v>1385</v>
      </c>
      <c r="B282" s="37">
        <f t="shared" si="9"/>
        <v>7.6563861151028538</v>
      </c>
      <c r="C282" s="9">
        <f t="shared" si="8"/>
        <v>-152.30066825985713</v>
      </c>
    </row>
    <row r="283" spans="1:3" s="9" customFormat="1" x14ac:dyDescent="0.25">
      <c r="A283" s="11">
        <v>1390</v>
      </c>
      <c r="B283" s="37">
        <f t="shared" si="9"/>
        <v>7.6392536178704349</v>
      </c>
      <c r="C283" s="9">
        <f t="shared" si="8"/>
        <v>-154.26843316578618</v>
      </c>
    </row>
    <row r="284" spans="1:3" s="9" customFormat="1" x14ac:dyDescent="0.25">
      <c r="A284" s="11">
        <v>1395</v>
      </c>
      <c r="B284" s="37">
        <f t="shared" si="9"/>
        <v>7.6222328645784323</v>
      </c>
      <c r="C284" s="9">
        <f t="shared" si="8"/>
        <v>-156.23715748804773</v>
      </c>
    </row>
    <row r="285" spans="1:3" s="9" customFormat="1" x14ac:dyDescent="0.25">
      <c r="A285" s="11">
        <v>1400</v>
      </c>
      <c r="B285" s="37">
        <f t="shared" si="9"/>
        <v>7.6053227354121367</v>
      </c>
      <c r="C285" s="9">
        <f t="shared" si="8"/>
        <v>-158.20683459125323</v>
      </c>
    </row>
    <row r="286" spans="1:3" s="9" customFormat="1" x14ac:dyDescent="0.25">
      <c r="A286" s="11">
        <v>1405</v>
      </c>
      <c r="B286" s="37">
        <f t="shared" si="9"/>
        <v>7.5885221256823288</v>
      </c>
      <c r="C286" s="9">
        <f t="shared" si="8"/>
        <v>-160.17745790957832</v>
      </c>
    </row>
    <row r="287" spans="1:3" s="9" customFormat="1" x14ac:dyDescent="0.25">
      <c r="A287" s="11">
        <v>1410</v>
      </c>
      <c r="B287" s="37">
        <f t="shared" si="9"/>
        <v>7.5718299455685374</v>
      </c>
      <c r="C287" s="9">
        <f t="shared" si="8"/>
        <v>-162.14902094578611</v>
      </c>
    </row>
    <row r="288" spans="1:3" s="9" customFormat="1" x14ac:dyDescent="0.25">
      <c r="A288" s="11">
        <v>1415</v>
      </c>
      <c r="B288" s="37">
        <f t="shared" si="9"/>
        <v>7.5552451198675401</v>
      </c>
      <c r="C288" s="9">
        <f t="shared" si="8"/>
        <v>-164.12151727026816</v>
      </c>
    </row>
    <row r="289" spans="1:17" s="9" customFormat="1" x14ac:dyDescent="0.25">
      <c r="A289" s="11">
        <v>1420</v>
      </c>
      <c r="B289" s="37">
        <f t="shared" si="9"/>
        <v>7.5387665877469381</v>
      </c>
      <c r="C289" s="9">
        <f t="shared" si="8"/>
        <v>-166.09494052010541</v>
      </c>
    </row>
    <row r="290" spans="1:17" s="9" customFormat="1" x14ac:dyDescent="0.25">
      <c r="A290" s="11">
        <v>1425</v>
      </c>
      <c r="B290" s="37">
        <f t="shared" si="9"/>
        <v>7.5223933025037848</v>
      </c>
      <c r="C290" s="9">
        <f t="shared" si="8"/>
        <v>-168.06928439814098</v>
      </c>
    </row>
    <row r="291" spans="1:17" s="9" customFormat="1" x14ac:dyDescent="0.25">
      <c r="A291" s="11">
        <v>1430</v>
      </c>
      <c r="B291" s="37">
        <f t="shared" si="9"/>
        <v>7.5061242313280845</v>
      </c>
      <c r="C291" s="9">
        <f t="shared" si="8"/>
        <v>-170.04454267206967</v>
      </c>
    </row>
    <row r="292" spans="1:17" s="9" customFormat="1" x14ac:dyDescent="0.25">
      <c r="A292" s="11">
        <v>1435</v>
      </c>
      <c r="B292" s="37">
        <f t="shared" si="9"/>
        <v>7.4899583550710052</v>
      </c>
      <c r="C292" s="9">
        <f t="shared" si="8"/>
        <v>-172.02070917354717</v>
      </c>
    </row>
    <row r="293" spans="1:17" s="9" customFormat="1" x14ac:dyDescent="0.25">
      <c r="A293" s="11">
        <v>1440</v>
      </c>
      <c r="B293" s="37">
        <f t="shared" si="9"/>
        <v>7.4738946680178007</v>
      </c>
      <c r="C293" s="9">
        <f t="shared" si="8"/>
        <v>-173.99777779730977</v>
      </c>
    </row>
    <row r="294" spans="1:17" x14ac:dyDescent="0.25">
      <c r="A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</row>
  </sheetData>
  <sheetProtection algorithmName="SHA-512" hashValue="Q9bzVYIfGRVCpC0dvdtHPZPtzQkqwecpPmL81gTE1WBSMTajHbFfZLhNUiRYR8tBA9YFoiqL5u1bNXMibRlmVw==" saltValue="JRhWB3YTjcsefAoVFwQXEQ==" spinCount="100000" sheet="1" selectLockedCells="1"/>
  <mergeCells count="1">
    <mergeCell ref="C4:D4"/>
  </mergeCells>
  <phoneticPr fontId="0" type="noConversion"/>
  <pageMargins left="0.75" right="0.75" top="1" bottom="1" header="0.5" footer="0.5"/>
  <pageSetup paperSize="9" scale="85" orientation="portrait" r:id="rId1"/>
  <headerFooter alignWithMargins="0"/>
  <rowBreaks count="1" manualBreakCount="1">
    <brk id="47" max="16383" man="1"/>
  </rowBreaks>
  <colBreaks count="2" manualBreakCount="2">
    <brk id="8" max="1048575" man="1"/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Beskrivning</vt:lpstr>
      <vt:lpstr>Specifik magasinsvolym</vt:lpstr>
    </vt:vector>
  </TitlesOfParts>
  <Company>WET Chalmers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 Svensson</dc:creator>
  <cp:lastModifiedBy>Gilbert Svensson</cp:lastModifiedBy>
  <cp:lastPrinted>2016-04-12T14:28:59Z</cp:lastPrinted>
  <dcterms:created xsi:type="dcterms:W3CDTF">2000-06-12T19:30:15Z</dcterms:created>
  <dcterms:modified xsi:type="dcterms:W3CDTF">2026-06-16T13:24:09Z</dcterms:modified>
</cp:coreProperties>
</file>